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540" yWindow="260" windowWidth="31260" windowHeight="2024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  <c r="C55" i="1"/>
  <c r="G55" i="1"/>
  <c r="G53" i="1"/>
  <c r="C57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D104" i="1"/>
  <c r="C53" i="1"/>
  <c r="C104" i="1"/>
  <c r="E104" i="1"/>
  <c r="F104" i="1"/>
  <c r="B105" i="1"/>
  <c r="D105" i="1"/>
  <c r="C105" i="1"/>
  <c r="E105" i="1"/>
  <c r="F105" i="1"/>
  <c r="B106" i="1"/>
  <c r="D106" i="1"/>
  <c r="C106" i="1"/>
  <c r="E106" i="1"/>
  <c r="F106" i="1"/>
  <c r="B107" i="1"/>
  <c r="D107" i="1"/>
  <c r="C107" i="1"/>
  <c r="E107" i="1"/>
  <c r="F107" i="1"/>
  <c r="B108" i="1"/>
  <c r="D108" i="1"/>
  <c r="C108" i="1"/>
  <c r="E108" i="1"/>
  <c r="F108" i="1"/>
  <c r="B109" i="1"/>
  <c r="D109" i="1"/>
  <c r="C109" i="1"/>
  <c r="E109" i="1"/>
  <c r="F109" i="1"/>
  <c r="B110" i="1"/>
  <c r="D110" i="1"/>
  <c r="C110" i="1"/>
  <c r="E110" i="1"/>
  <c r="F110" i="1"/>
  <c r="B111" i="1"/>
  <c r="D111" i="1"/>
  <c r="C111" i="1"/>
  <c r="E111" i="1"/>
  <c r="F111" i="1"/>
  <c r="B112" i="1"/>
  <c r="D112" i="1"/>
  <c r="C112" i="1"/>
  <c r="E112" i="1"/>
  <c r="F112" i="1"/>
  <c r="B113" i="1"/>
  <c r="D113" i="1"/>
  <c r="C113" i="1"/>
  <c r="E113" i="1"/>
  <c r="F113" i="1"/>
  <c r="B114" i="1"/>
  <c r="D114" i="1"/>
  <c r="C114" i="1"/>
  <c r="E114" i="1"/>
  <c r="F114" i="1"/>
  <c r="B115" i="1"/>
  <c r="D115" i="1"/>
  <c r="C115" i="1"/>
  <c r="E115" i="1"/>
  <c r="F115" i="1"/>
  <c r="B116" i="1"/>
  <c r="D116" i="1"/>
  <c r="C116" i="1"/>
  <c r="E116" i="1"/>
  <c r="F116" i="1"/>
  <c r="B117" i="1"/>
  <c r="D117" i="1"/>
  <c r="C117" i="1"/>
  <c r="E117" i="1"/>
  <c r="F117" i="1"/>
  <c r="B118" i="1"/>
  <c r="D118" i="1"/>
  <c r="C118" i="1"/>
  <c r="E118" i="1"/>
  <c r="F118" i="1"/>
  <c r="B119" i="1"/>
  <c r="D119" i="1"/>
  <c r="C119" i="1"/>
  <c r="E119" i="1"/>
  <c r="F119" i="1"/>
  <c r="B120" i="1"/>
  <c r="D120" i="1"/>
  <c r="C120" i="1"/>
  <c r="E120" i="1"/>
  <c r="F120" i="1"/>
  <c r="B121" i="1"/>
  <c r="D121" i="1"/>
  <c r="C121" i="1"/>
  <c r="E121" i="1"/>
  <c r="F121" i="1"/>
  <c r="B122" i="1"/>
  <c r="D122" i="1"/>
  <c r="C122" i="1"/>
  <c r="E122" i="1"/>
  <c r="F122" i="1"/>
  <c r="B123" i="1"/>
  <c r="D123" i="1"/>
  <c r="C123" i="1"/>
  <c r="E123" i="1"/>
  <c r="F123" i="1"/>
  <c r="B124" i="1"/>
  <c r="D124" i="1"/>
  <c r="C124" i="1"/>
  <c r="E124" i="1"/>
  <c r="F124" i="1"/>
  <c r="B125" i="1"/>
  <c r="D125" i="1"/>
  <c r="C125" i="1"/>
  <c r="E125" i="1"/>
  <c r="F125" i="1"/>
  <c r="B126" i="1"/>
  <c r="D126" i="1"/>
  <c r="C126" i="1"/>
  <c r="E126" i="1"/>
  <c r="F126" i="1"/>
  <c r="B127" i="1"/>
  <c r="D127" i="1"/>
  <c r="C127" i="1"/>
  <c r="E127" i="1"/>
  <c r="F127" i="1"/>
  <c r="B128" i="1"/>
  <c r="D128" i="1"/>
  <c r="C128" i="1"/>
  <c r="E128" i="1"/>
  <c r="F128" i="1"/>
  <c r="B129" i="1"/>
  <c r="D129" i="1"/>
  <c r="C129" i="1"/>
  <c r="E129" i="1"/>
  <c r="F129" i="1"/>
  <c r="B130" i="1"/>
  <c r="D130" i="1"/>
  <c r="C130" i="1"/>
  <c r="E130" i="1"/>
  <c r="F130" i="1"/>
  <c r="B131" i="1"/>
  <c r="D131" i="1"/>
  <c r="C131" i="1"/>
  <c r="E131" i="1"/>
  <c r="F131" i="1"/>
  <c r="B132" i="1"/>
  <c r="D132" i="1"/>
  <c r="C132" i="1"/>
  <c r="E132" i="1"/>
  <c r="F132" i="1"/>
  <c r="B133" i="1"/>
  <c r="D133" i="1"/>
  <c r="C133" i="1"/>
  <c r="E133" i="1"/>
  <c r="F133" i="1"/>
  <c r="B134" i="1"/>
  <c r="D134" i="1"/>
  <c r="C134" i="1"/>
  <c r="E134" i="1"/>
  <c r="F134" i="1"/>
  <c r="B135" i="1"/>
  <c r="D135" i="1"/>
  <c r="C135" i="1"/>
  <c r="E135" i="1"/>
  <c r="F135" i="1"/>
  <c r="B136" i="1"/>
  <c r="D136" i="1"/>
  <c r="C136" i="1"/>
  <c r="E136" i="1"/>
  <c r="F136" i="1"/>
  <c r="B137" i="1"/>
  <c r="D137" i="1"/>
  <c r="C137" i="1"/>
  <c r="E137" i="1"/>
  <c r="F137" i="1"/>
  <c r="B138" i="1"/>
  <c r="D138" i="1"/>
  <c r="C138" i="1"/>
  <c r="E138" i="1"/>
  <c r="F138" i="1"/>
  <c r="B139" i="1"/>
  <c r="D139" i="1"/>
  <c r="C139" i="1"/>
  <c r="E139" i="1"/>
  <c r="F139" i="1"/>
  <c r="B140" i="1"/>
  <c r="D140" i="1"/>
  <c r="C140" i="1"/>
  <c r="E140" i="1"/>
  <c r="F140" i="1"/>
  <c r="B141" i="1"/>
  <c r="D141" i="1"/>
  <c r="C141" i="1"/>
  <c r="E141" i="1"/>
  <c r="F141" i="1"/>
  <c r="B142" i="1"/>
  <c r="D142" i="1"/>
  <c r="C142" i="1"/>
  <c r="E142" i="1"/>
  <c r="F142" i="1"/>
  <c r="B143" i="1"/>
  <c r="D143" i="1"/>
  <c r="C143" i="1"/>
  <c r="E143" i="1"/>
  <c r="F143" i="1"/>
  <c r="B144" i="1"/>
  <c r="D144" i="1"/>
  <c r="C144" i="1"/>
  <c r="E144" i="1"/>
  <c r="F144" i="1"/>
  <c r="B145" i="1"/>
  <c r="D145" i="1"/>
  <c r="C145" i="1"/>
  <c r="E145" i="1"/>
  <c r="F145" i="1"/>
  <c r="B146" i="1"/>
  <c r="D146" i="1"/>
  <c r="C146" i="1"/>
  <c r="E146" i="1"/>
  <c r="F146" i="1"/>
  <c r="B147" i="1"/>
  <c r="D147" i="1"/>
  <c r="C147" i="1"/>
  <c r="E147" i="1"/>
  <c r="F147" i="1"/>
  <c r="B148" i="1"/>
  <c r="D148" i="1"/>
  <c r="C148" i="1"/>
  <c r="E148" i="1"/>
  <c r="F148" i="1"/>
  <c r="B149" i="1"/>
  <c r="D149" i="1"/>
  <c r="C149" i="1"/>
  <c r="E149" i="1"/>
  <c r="F149" i="1"/>
  <c r="B150" i="1"/>
  <c r="D150" i="1"/>
  <c r="C150" i="1"/>
  <c r="E150" i="1"/>
  <c r="F150" i="1"/>
  <c r="B151" i="1"/>
  <c r="D151" i="1"/>
  <c r="C151" i="1"/>
  <c r="E151" i="1"/>
  <c r="F151" i="1"/>
  <c r="B152" i="1"/>
  <c r="D152" i="1"/>
  <c r="C152" i="1"/>
  <c r="E152" i="1"/>
  <c r="F152" i="1"/>
  <c r="B153" i="1"/>
  <c r="D153" i="1"/>
  <c r="C153" i="1"/>
  <c r="E153" i="1"/>
  <c r="F153" i="1"/>
  <c r="B154" i="1"/>
  <c r="D154" i="1"/>
  <c r="C154" i="1"/>
  <c r="E154" i="1"/>
  <c r="F154" i="1"/>
  <c r="B155" i="1"/>
  <c r="D155" i="1"/>
  <c r="C155" i="1"/>
  <c r="E155" i="1"/>
  <c r="F155" i="1"/>
  <c r="B156" i="1"/>
  <c r="D156" i="1"/>
  <c r="C156" i="1"/>
  <c r="E156" i="1"/>
  <c r="F156" i="1"/>
  <c r="B157" i="1"/>
  <c r="D157" i="1"/>
  <c r="C157" i="1"/>
  <c r="E157" i="1"/>
  <c r="F157" i="1"/>
  <c r="B158" i="1"/>
  <c r="D158" i="1"/>
  <c r="C158" i="1"/>
  <c r="E158" i="1"/>
  <c r="F158" i="1"/>
  <c r="B159" i="1"/>
  <c r="D159" i="1"/>
  <c r="C159" i="1"/>
  <c r="E159" i="1"/>
  <c r="F159" i="1"/>
  <c r="B160" i="1"/>
  <c r="D160" i="1"/>
  <c r="C160" i="1"/>
  <c r="E160" i="1"/>
  <c r="F160" i="1"/>
  <c r="B161" i="1"/>
  <c r="D161" i="1"/>
  <c r="C161" i="1"/>
  <c r="E161" i="1"/>
  <c r="F161" i="1"/>
  <c r="B162" i="1"/>
  <c r="D162" i="1"/>
  <c r="C162" i="1"/>
  <c r="E162" i="1"/>
  <c r="F162" i="1"/>
  <c r="B163" i="1"/>
  <c r="D163" i="1"/>
  <c r="C163" i="1"/>
  <c r="E163" i="1"/>
  <c r="F163" i="1"/>
  <c r="B164" i="1"/>
  <c r="D164" i="1"/>
  <c r="C164" i="1"/>
  <c r="E164" i="1"/>
  <c r="F164" i="1"/>
  <c r="B165" i="1"/>
  <c r="D165" i="1"/>
  <c r="C165" i="1"/>
  <c r="E165" i="1"/>
  <c r="F165" i="1"/>
  <c r="B166" i="1"/>
  <c r="D166" i="1"/>
  <c r="C166" i="1"/>
  <c r="E166" i="1"/>
  <c r="F166" i="1"/>
  <c r="B167" i="1"/>
  <c r="D167" i="1"/>
  <c r="C167" i="1"/>
  <c r="E167" i="1"/>
  <c r="F167" i="1"/>
  <c r="B168" i="1"/>
  <c r="D168" i="1"/>
  <c r="C168" i="1"/>
  <c r="E168" i="1"/>
  <c r="F168" i="1"/>
  <c r="B169" i="1"/>
  <c r="D169" i="1"/>
  <c r="C169" i="1"/>
  <c r="E169" i="1"/>
  <c r="F169" i="1"/>
  <c r="B170" i="1"/>
  <c r="D170" i="1"/>
  <c r="C170" i="1"/>
  <c r="E170" i="1"/>
  <c r="F170" i="1"/>
  <c r="B171" i="1"/>
  <c r="D171" i="1"/>
  <c r="C171" i="1"/>
  <c r="E171" i="1"/>
  <c r="F171" i="1"/>
  <c r="B172" i="1"/>
  <c r="D172" i="1"/>
  <c r="C172" i="1"/>
  <c r="E172" i="1"/>
  <c r="F172" i="1"/>
  <c r="B173" i="1"/>
  <c r="D173" i="1"/>
  <c r="C173" i="1"/>
  <c r="E173" i="1"/>
  <c r="F173" i="1"/>
  <c r="B174" i="1"/>
  <c r="D174" i="1"/>
  <c r="C174" i="1"/>
  <c r="E174" i="1"/>
  <c r="F174" i="1"/>
  <c r="B175" i="1"/>
  <c r="D175" i="1"/>
  <c r="C175" i="1"/>
  <c r="E175" i="1"/>
  <c r="F175" i="1"/>
  <c r="B176" i="1"/>
  <c r="D176" i="1"/>
  <c r="C176" i="1"/>
  <c r="E176" i="1"/>
  <c r="F176" i="1"/>
  <c r="B177" i="1"/>
  <c r="D177" i="1"/>
  <c r="C177" i="1"/>
  <c r="E177" i="1"/>
  <c r="F177" i="1"/>
  <c r="B178" i="1"/>
  <c r="D178" i="1"/>
  <c r="C178" i="1"/>
  <c r="E178" i="1"/>
  <c r="F178" i="1"/>
  <c r="B179" i="1"/>
  <c r="D179" i="1"/>
  <c r="C179" i="1"/>
  <c r="E179" i="1"/>
  <c r="F179" i="1"/>
  <c r="B180" i="1"/>
  <c r="D180" i="1"/>
  <c r="C180" i="1"/>
  <c r="E180" i="1"/>
  <c r="F180" i="1"/>
  <c r="B181" i="1"/>
  <c r="D181" i="1"/>
  <c r="C181" i="1"/>
  <c r="E181" i="1"/>
  <c r="F181" i="1"/>
  <c r="B182" i="1"/>
  <c r="D182" i="1"/>
  <c r="C182" i="1"/>
  <c r="E182" i="1"/>
  <c r="F182" i="1"/>
  <c r="B183" i="1"/>
  <c r="D183" i="1"/>
  <c r="C183" i="1"/>
  <c r="E183" i="1"/>
  <c r="F183" i="1"/>
  <c r="B184" i="1"/>
  <c r="D184" i="1"/>
  <c r="C184" i="1"/>
  <c r="E184" i="1"/>
  <c r="F184" i="1"/>
  <c r="B185" i="1"/>
  <c r="D185" i="1"/>
  <c r="C185" i="1"/>
  <c r="E185" i="1"/>
  <c r="F185" i="1"/>
  <c r="B186" i="1"/>
  <c r="D186" i="1"/>
  <c r="C186" i="1"/>
  <c r="E186" i="1"/>
  <c r="F186" i="1"/>
  <c r="B187" i="1"/>
  <c r="D187" i="1"/>
  <c r="C187" i="1"/>
  <c r="E187" i="1"/>
  <c r="F187" i="1"/>
  <c r="B188" i="1"/>
  <c r="D188" i="1"/>
  <c r="C188" i="1"/>
  <c r="E188" i="1"/>
  <c r="F188" i="1"/>
  <c r="G50" i="1"/>
  <c r="D85" i="1"/>
  <c r="C85" i="1"/>
  <c r="E85" i="1"/>
  <c r="F85" i="1"/>
  <c r="D86" i="1"/>
  <c r="C86" i="1"/>
  <c r="E86" i="1"/>
  <c r="F86" i="1"/>
  <c r="D87" i="1"/>
  <c r="C87" i="1"/>
  <c r="E87" i="1"/>
  <c r="F87" i="1"/>
  <c r="D88" i="1"/>
  <c r="C88" i="1"/>
  <c r="E88" i="1"/>
  <c r="F88" i="1"/>
  <c r="D89" i="1"/>
  <c r="C89" i="1"/>
  <c r="E89" i="1"/>
  <c r="F89" i="1"/>
  <c r="D90" i="1"/>
  <c r="C90" i="1"/>
  <c r="E90" i="1"/>
  <c r="F90" i="1"/>
  <c r="D91" i="1"/>
  <c r="C91" i="1"/>
  <c r="E91" i="1"/>
  <c r="F91" i="1"/>
  <c r="D92" i="1"/>
  <c r="C92" i="1"/>
  <c r="E92" i="1"/>
  <c r="F92" i="1"/>
  <c r="D93" i="1"/>
  <c r="C93" i="1"/>
  <c r="E93" i="1"/>
  <c r="F93" i="1"/>
  <c r="D94" i="1"/>
  <c r="C94" i="1"/>
  <c r="E94" i="1"/>
  <c r="F94" i="1"/>
  <c r="D95" i="1"/>
  <c r="C95" i="1"/>
  <c r="E95" i="1"/>
  <c r="F95" i="1"/>
  <c r="D96" i="1"/>
  <c r="C96" i="1"/>
  <c r="E96" i="1"/>
  <c r="F96" i="1"/>
  <c r="D97" i="1"/>
  <c r="C97" i="1"/>
  <c r="E97" i="1"/>
  <c r="F97" i="1"/>
  <c r="D98" i="1"/>
  <c r="C98" i="1"/>
  <c r="E98" i="1"/>
  <c r="F98" i="1"/>
  <c r="D99" i="1"/>
  <c r="C99" i="1"/>
  <c r="E99" i="1"/>
  <c r="F99" i="1"/>
  <c r="D100" i="1"/>
  <c r="C100" i="1"/>
  <c r="E100" i="1"/>
  <c r="F100" i="1"/>
  <c r="D101" i="1"/>
  <c r="C101" i="1"/>
  <c r="E101" i="1"/>
  <c r="F101" i="1"/>
  <c r="D102" i="1"/>
  <c r="C102" i="1"/>
  <c r="E102" i="1"/>
  <c r="F102" i="1"/>
  <c r="D103" i="1"/>
  <c r="C103" i="1"/>
  <c r="E103" i="1"/>
  <c r="F103" i="1"/>
  <c r="D63" i="1"/>
  <c r="C63" i="1"/>
  <c r="E63" i="1"/>
  <c r="F63" i="1"/>
  <c r="D64" i="1"/>
  <c r="C64" i="1"/>
  <c r="E64" i="1"/>
  <c r="F64" i="1"/>
  <c r="D65" i="1"/>
  <c r="C65" i="1"/>
  <c r="E65" i="1"/>
  <c r="F65" i="1"/>
  <c r="D66" i="1"/>
  <c r="C66" i="1"/>
  <c r="E66" i="1"/>
  <c r="F66" i="1"/>
  <c r="D67" i="1"/>
  <c r="C67" i="1"/>
  <c r="E67" i="1"/>
  <c r="F67" i="1"/>
  <c r="D68" i="1"/>
  <c r="C68" i="1"/>
  <c r="E68" i="1"/>
  <c r="F68" i="1"/>
  <c r="D69" i="1"/>
  <c r="C69" i="1"/>
  <c r="E69" i="1"/>
  <c r="F69" i="1"/>
  <c r="D70" i="1"/>
  <c r="C70" i="1"/>
  <c r="E70" i="1"/>
  <c r="F70" i="1"/>
  <c r="D71" i="1"/>
  <c r="C71" i="1"/>
  <c r="E71" i="1"/>
  <c r="F71" i="1"/>
  <c r="D72" i="1"/>
  <c r="C72" i="1"/>
  <c r="E72" i="1"/>
  <c r="F72" i="1"/>
  <c r="D73" i="1"/>
  <c r="C73" i="1"/>
  <c r="E73" i="1"/>
  <c r="F73" i="1"/>
  <c r="D74" i="1"/>
  <c r="C74" i="1"/>
  <c r="E74" i="1"/>
  <c r="F74" i="1"/>
  <c r="D75" i="1"/>
  <c r="C75" i="1"/>
  <c r="E75" i="1"/>
  <c r="F75" i="1"/>
  <c r="D76" i="1"/>
  <c r="C76" i="1"/>
  <c r="E76" i="1"/>
  <c r="F76" i="1"/>
  <c r="D77" i="1"/>
  <c r="C77" i="1"/>
  <c r="E77" i="1"/>
  <c r="F77" i="1"/>
  <c r="D78" i="1"/>
  <c r="C78" i="1"/>
  <c r="E78" i="1"/>
  <c r="F78" i="1"/>
  <c r="D79" i="1"/>
  <c r="C79" i="1"/>
  <c r="E79" i="1"/>
  <c r="F79" i="1"/>
  <c r="D80" i="1"/>
  <c r="C80" i="1"/>
  <c r="E80" i="1"/>
  <c r="F80" i="1"/>
  <c r="D81" i="1"/>
  <c r="C81" i="1"/>
  <c r="E81" i="1"/>
  <c r="F81" i="1"/>
  <c r="D82" i="1"/>
  <c r="C82" i="1"/>
  <c r="E82" i="1"/>
  <c r="F82" i="1"/>
  <c r="D83" i="1"/>
  <c r="C83" i="1"/>
  <c r="E83" i="1"/>
  <c r="F83" i="1"/>
  <c r="D84" i="1"/>
  <c r="C84" i="1"/>
  <c r="E84" i="1"/>
  <c r="F84" i="1"/>
  <c r="D62" i="1"/>
  <c r="C62" i="1"/>
  <c r="E62" i="1"/>
  <c r="F62" i="1"/>
</calcChain>
</file>

<file path=xl/sharedStrings.xml><?xml version="1.0" encoding="utf-8"?>
<sst xmlns="http://schemas.openxmlformats.org/spreadsheetml/2006/main" count="24" uniqueCount="24">
  <si>
    <t>RÖD</t>
  </si>
  <si>
    <t>BLÅ</t>
  </si>
  <si>
    <t>Banradie (m)</t>
  </si>
  <si>
    <t>Startvinkel (°)</t>
  </si>
  <si>
    <t>Fart (m/s)</t>
  </si>
  <si>
    <t>Bil/vagn</t>
  </si>
  <si>
    <t>Vägbana/räls</t>
  </si>
  <si>
    <t>(gr)^0,5 (m/s)</t>
  </si>
  <si>
    <t>BERÄKNINGAR</t>
  </si>
  <si>
    <t>tidssteg (s)</t>
  </si>
  <si>
    <t>startpunkt (x-led) (m)</t>
  </si>
  <si>
    <t>startpunkt  (y-led) (m)</t>
  </si>
  <si>
    <t>starthast (x-led) (m/s)</t>
  </si>
  <si>
    <t>starthast (y-led) (m/s)</t>
  </si>
  <si>
    <t>tid (s)</t>
  </si>
  <si>
    <t>läge x (m)</t>
  </si>
  <si>
    <t>läge y (m)</t>
  </si>
  <si>
    <t>cirkel y (m)</t>
  </si>
  <si>
    <t>läge y  - cirkel y (m)</t>
  </si>
  <si>
    <t xml:space="preserve">Värden i gula rutor kan justeras. </t>
  </si>
  <si>
    <t>m/s</t>
  </si>
  <si>
    <r>
      <t>Tyngdacceleration är satt till 9,82 m/s</t>
    </r>
    <r>
      <rPr>
        <vertAlign val="superscript"/>
        <sz val="10"/>
        <color theme="1"/>
        <rFont val="Calibri"/>
        <scheme val="minor"/>
      </rPr>
      <t>2</t>
    </r>
    <r>
      <rPr>
        <sz val="10"/>
        <color theme="1"/>
        <rFont val="Calibri"/>
        <scheme val="minor"/>
      </rPr>
      <t>.</t>
    </r>
  </si>
  <si>
    <r>
      <t>Gränsfart på toppen [(gr)</t>
    </r>
    <r>
      <rPr>
        <vertAlign val="superscript"/>
        <sz val="10"/>
        <color theme="1"/>
        <rFont val="Calibri"/>
        <scheme val="minor"/>
      </rPr>
      <t>0,5</t>
    </r>
    <r>
      <rPr>
        <sz val="10"/>
        <color theme="1"/>
        <rFont val="Calibri"/>
        <scheme val="minor"/>
      </rPr>
      <t>]:</t>
    </r>
  </si>
  <si>
    <r>
      <t>Kastbana (</t>
    </r>
    <r>
      <rPr>
        <sz val="18"/>
        <color rgb="FF3366FF"/>
        <rFont val="Calibri"/>
        <scheme val="minor"/>
      </rPr>
      <t>blå</t>
    </r>
    <r>
      <rPr>
        <sz val="18"/>
        <color theme="1"/>
        <rFont val="Calibri"/>
        <scheme val="minor"/>
      </rPr>
      <t>) jämfört med cirkelbana (</t>
    </r>
    <r>
      <rPr>
        <sz val="18"/>
        <color rgb="FFFF0000"/>
        <rFont val="Calibri"/>
        <scheme val="minor"/>
      </rPr>
      <t>röd</t>
    </r>
    <r>
      <rPr>
        <sz val="18"/>
        <color theme="1"/>
        <rFont val="Calibri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</si>
</sst>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  <scheme val="minor"/>
    </font>
    <font>
      <sz val="10"/>
      <color rgb="FF000000"/>
      <name val="Calibri"/>
      <scheme val="minor"/>
    </font>
    <font>
      <sz val="18"/>
      <color theme="1"/>
      <name val="Calibri"/>
      <scheme val="minor"/>
    </font>
    <font>
      <vertAlign val="superscript"/>
      <sz val="10"/>
      <color theme="1"/>
      <name val="Calibri"/>
      <scheme val="minor"/>
    </font>
    <font>
      <sz val="18"/>
      <color rgb="FF3366FF"/>
      <name val="Calibri"/>
      <scheme val="minor"/>
    </font>
    <font>
      <sz val="18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7A3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5" fillId="0" borderId="0" xfId="0" applyFont="1"/>
    <xf numFmtId="0" fontId="2" fillId="2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6" fillId="0" borderId="0" xfId="0" applyFont="1"/>
    <xf numFmtId="2" fontId="6" fillId="0" borderId="0" xfId="0" applyNumberFormat="1" applyFont="1"/>
    <xf numFmtId="0" fontId="7" fillId="0" borderId="0" xfId="0" applyFont="1"/>
  </cellXfs>
  <cellStyles count="13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Blad1!$D$61</c:f>
              <c:strCache>
                <c:ptCount val="1"/>
                <c:pt idx="0">
                  <c:v>Bil/vagn</c:v>
                </c:pt>
              </c:strCache>
            </c:strRef>
          </c:tx>
          <c:spPr>
            <a:ln w="47625">
              <a:noFill/>
            </a:ln>
            <a:effectLst/>
          </c:spPr>
          <c:marker>
            <c:symbol val="circle"/>
            <c:size val="2"/>
            <c:spPr>
              <a:ln>
                <a:solidFill>
                  <a:srgbClr val="3366FF"/>
                </a:solidFill>
              </a:ln>
              <a:effectLst/>
            </c:spPr>
          </c:marker>
          <c:xVal>
            <c:numRef>
              <c:f>Blad1!$C$62:$C$188</c:f>
              <c:numCache>
                <c:formatCode>General</c:formatCode>
                <c:ptCount val="127"/>
                <c:pt idx="0">
                  <c:v>80.0</c:v>
                </c:pt>
                <c:pt idx="1">
                  <c:v>81.25984251968504</c:v>
                </c:pt>
                <c:pt idx="2">
                  <c:v>82.51968503937007</c:v>
                </c:pt>
                <c:pt idx="3">
                  <c:v>83.77952755905511</c:v>
                </c:pt>
                <c:pt idx="4">
                  <c:v>85.03937007874016</c:v>
                </c:pt>
                <c:pt idx="5">
                  <c:v>86.2992125984252</c:v>
                </c:pt>
                <c:pt idx="6">
                  <c:v>87.55905511811024</c:v>
                </c:pt>
                <c:pt idx="7">
                  <c:v>88.81889763779527</c:v>
                </c:pt>
                <c:pt idx="8">
                  <c:v>90.07874015748031</c:v>
                </c:pt>
                <c:pt idx="9">
                  <c:v>91.33858267716536</c:v>
                </c:pt>
                <c:pt idx="10">
                  <c:v>92.5984251968504</c:v>
                </c:pt>
                <c:pt idx="11">
                  <c:v>93.85826771653544</c:v>
                </c:pt>
                <c:pt idx="12">
                  <c:v>95.11811023622047</c:v>
                </c:pt>
                <c:pt idx="13">
                  <c:v>96.37795275590551</c:v>
                </c:pt>
                <c:pt idx="14">
                  <c:v>97.63779527559056</c:v>
                </c:pt>
                <c:pt idx="15">
                  <c:v>98.8976377952756</c:v>
                </c:pt>
                <c:pt idx="16">
                  <c:v>100.1574803149606</c:v>
                </c:pt>
                <c:pt idx="17">
                  <c:v>101.4173228346457</c:v>
                </c:pt>
                <c:pt idx="18">
                  <c:v>102.6771653543307</c:v>
                </c:pt>
                <c:pt idx="19">
                  <c:v>103.9370078740158</c:v>
                </c:pt>
                <c:pt idx="20">
                  <c:v>105.1968503937008</c:v>
                </c:pt>
                <c:pt idx="21">
                  <c:v>106.4566929133858</c:v>
                </c:pt>
                <c:pt idx="22">
                  <c:v>107.7165354330709</c:v>
                </c:pt>
                <c:pt idx="23">
                  <c:v>108.9763779527559</c:v>
                </c:pt>
                <c:pt idx="24">
                  <c:v>110.236220472441</c:v>
                </c:pt>
                <c:pt idx="25">
                  <c:v>111.496062992126</c:v>
                </c:pt>
                <c:pt idx="26">
                  <c:v>112.7559055118111</c:v>
                </c:pt>
                <c:pt idx="27">
                  <c:v>114.0157480314961</c:v>
                </c:pt>
                <c:pt idx="28">
                  <c:v>115.2755905511811</c:v>
                </c:pt>
                <c:pt idx="29">
                  <c:v>116.5354330708662</c:v>
                </c:pt>
                <c:pt idx="30">
                  <c:v>117.7952755905512</c:v>
                </c:pt>
                <c:pt idx="31">
                  <c:v>119.0551181102362</c:v>
                </c:pt>
                <c:pt idx="32">
                  <c:v>120.3149606299213</c:v>
                </c:pt>
                <c:pt idx="33">
                  <c:v>121.5748031496063</c:v>
                </c:pt>
                <c:pt idx="34">
                  <c:v>122.8346456692914</c:v>
                </c:pt>
                <c:pt idx="35">
                  <c:v>124.0944881889764</c:v>
                </c:pt>
                <c:pt idx="36">
                  <c:v>125.3543307086615</c:v>
                </c:pt>
                <c:pt idx="37">
                  <c:v>126.6141732283465</c:v>
                </c:pt>
                <c:pt idx="38">
                  <c:v>127.8740157480315</c:v>
                </c:pt>
                <c:pt idx="39">
                  <c:v>129.1338582677166</c:v>
                </c:pt>
                <c:pt idx="40">
                  <c:v>130.3937007874016</c:v>
                </c:pt>
                <c:pt idx="41">
                  <c:v>131.6535433070866</c:v>
                </c:pt>
                <c:pt idx="42">
                  <c:v>132.9133858267717</c:v>
                </c:pt>
                <c:pt idx="43">
                  <c:v>134.1732283464567</c:v>
                </c:pt>
                <c:pt idx="44">
                  <c:v>135.4330708661418</c:v>
                </c:pt>
                <c:pt idx="45">
                  <c:v>136.6929133858268</c:v>
                </c:pt>
                <c:pt idx="46">
                  <c:v>137.9527559055119</c:v>
                </c:pt>
                <c:pt idx="47">
                  <c:v>139.2125984251969</c:v>
                </c:pt>
                <c:pt idx="48">
                  <c:v>140.4724409448819</c:v>
                </c:pt>
                <c:pt idx="49">
                  <c:v>141.7322834645669</c:v>
                </c:pt>
                <c:pt idx="50">
                  <c:v>142.992125984252</c:v>
                </c:pt>
                <c:pt idx="51">
                  <c:v>144.251968503937</c:v>
                </c:pt>
                <c:pt idx="52">
                  <c:v>145.511811023622</c:v>
                </c:pt>
                <c:pt idx="53">
                  <c:v>146.7716535433071</c:v>
                </c:pt>
                <c:pt idx="54">
                  <c:v>148.0314960629921</c:v>
                </c:pt>
                <c:pt idx="55">
                  <c:v>149.2913385826771</c:v>
                </c:pt>
                <c:pt idx="56">
                  <c:v>150.5511811023622</c:v>
                </c:pt>
                <c:pt idx="57">
                  <c:v>151.8110236220472</c:v>
                </c:pt>
                <c:pt idx="58">
                  <c:v>153.0708661417323</c:v>
                </c:pt>
                <c:pt idx="59">
                  <c:v>154.3307086614173</c:v>
                </c:pt>
                <c:pt idx="60">
                  <c:v>155.5905511811023</c:v>
                </c:pt>
                <c:pt idx="61">
                  <c:v>156.8503937007874</c:v>
                </c:pt>
                <c:pt idx="62">
                  <c:v>158.1102362204724</c:v>
                </c:pt>
                <c:pt idx="63">
                  <c:v>159.3700787401574</c:v>
                </c:pt>
                <c:pt idx="64">
                  <c:v>160.6299212598424</c:v>
                </c:pt>
                <c:pt idx="65">
                  <c:v>161.8897637795275</c:v>
                </c:pt>
                <c:pt idx="66">
                  <c:v>163.1496062992125</c:v>
                </c:pt>
                <c:pt idx="67">
                  <c:v>164.4094488188975</c:v>
                </c:pt>
                <c:pt idx="68">
                  <c:v>165.6692913385826</c:v>
                </c:pt>
                <c:pt idx="69">
                  <c:v>166.9291338582676</c:v>
                </c:pt>
                <c:pt idx="70">
                  <c:v>168.1889763779527</c:v>
                </c:pt>
                <c:pt idx="71">
                  <c:v>169.4488188976377</c:v>
                </c:pt>
                <c:pt idx="72">
                  <c:v>170.7086614173227</c:v>
                </c:pt>
                <c:pt idx="73">
                  <c:v>171.9685039370078</c:v>
                </c:pt>
                <c:pt idx="74">
                  <c:v>173.2283464566928</c:v>
                </c:pt>
                <c:pt idx="75">
                  <c:v>174.4881889763778</c:v>
                </c:pt>
                <c:pt idx="76">
                  <c:v>175.7480314960629</c:v>
                </c:pt>
                <c:pt idx="77">
                  <c:v>177.0078740157479</c:v>
                </c:pt>
                <c:pt idx="78">
                  <c:v>178.267716535433</c:v>
                </c:pt>
                <c:pt idx="79">
                  <c:v>179.527559055118</c:v>
                </c:pt>
                <c:pt idx="80">
                  <c:v>180.787401574803</c:v>
                </c:pt>
                <c:pt idx="81">
                  <c:v>182.047244094488</c:v>
                </c:pt>
                <c:pt idx="82">
                  <c:v>183.3070866141731</c:v>
                </c:pt>
                <c:pt idx="83">
                  <c:v>184.5669291338581</c:v>
                </c:pt>
                <c:pt idx="84">
                  <c:v>185.8267716535431</c:v>
                </c:pt>
                <c:pt idx="85">
                  <c:v>187.0866141732282</c:v>
                </c:pt>
                <c:pt idx="86">
                  <c:v>188.3464566929132</c:v>
                </c:pt>
                <c:pt idx="87">
                  <c:v>189.6062992125982</c:v>
                </c:pt>
                <c:pt idx="88">
                  <c:v>190.8661417322833</c:v>
                </c:pt>
                <c:pt idx="89">
                  <c:v>192.1259842519683</c:v>
                </c:pt>
                <c:pt idx="90">
                  <c:v>193.3858267716534</c:v>
                </c:pt>
                <c:pt idx="91">
                  <c:v>194.6456692913384</c:v>
                </c:pt>
                <c:pt idx="92">
                  <c:v>195.9055118110235</c:v>
                </c:pt>
                <c:pt idx="93">
                  <c:v>197.1653543307085</c:v>
                </c:pt>
                <c:pt idx="94">
                  <c:v>198.4251968503935</c:v>
                </c:pt>
                <c:pt idx="95">
                  <c:v>199.6850393700786</c:v>
                </c:pt>
                <c:pt idx="96">
                  <c:v>200.9448818897636</c:v>
                </c:pt>
                <c:pt idx="97">
                  <c:v>202.2047244094487</c:v>
                </c:pt>
                <c:pt idx="98">
                  <c:v>203.4645669291338</c:v>
                </c:pt>
                <c:pt idx="99">
                  <c:v>204.7244094488188</c:v>
                </c:pt>
                <c:pt idx="100">
                  <c:v>205.9842519685038</c:v>
                </c:pt>
                <c:pt idx="101">
                  <c:v>207.2440944881889</c:v>
                </c:pt>
                <c:pt idx="102">
                  <c:v>208.503937007874</c:v>
                </c:pt>
                <c:pt idx="103">
                  <c:v>209.763779527559</c:v>
                </c:pt>
                <c:pt idx="104">
                  <c:v>211.023622047244</c:v>
                </c:pt>
                <c:pt idx="105">
                  <c:v>212.2834645669291</c:v>
                </c:pt>
                <c:pt idx="106">
                  <c:v>213.5433070866141</c:v>
                </c:pt>
                <c:pt idx="107">
                  <c:v>214.8031496062991</c:v>
                </c:pt>
                <c:pt idx="108">
                  <c:v>216.0629921259842</c:v>
                </c:pt>
                <c:pt idx="109">
                  <c:v>217.3228346456692</c:v>
                </c:pt>
                <c:pt idx="110">
                  <c:v>218.5826771653543</c:v>
                </c:pt>
                <c:pt idx="111">
                  <c:v>219.8425196850393</c:v>
                </c:pt>
                <c:pt idx="112">
                  <c:v>221.1023622047244</c:v>
                </c:pt>
                <c:pt idx="113">
                  <c:v>222.3622047244094</c:v>
                </c:pt>
                <c:pt idx="114">
                  <c:v>223.6220472440945</c:v>
                </c:pt>
                <c:pt idx="115">
                  <c:v>224.8818897637795</c:v>
                </c:pt>
                <c:pt idx="116">
                  <c:v>226.1417322834646</c:v>
                </c:pt>
                <c:pt idx="117">
                  <c:v>227.4015748031496</c:v>
                </c:pt>
                <c:pt idx="118">
                  <c:v>228.6614173228347</c:v>
                </c:pt>
                <c:pt idx="119">
                  <c:v>229.9212598425197</c:v>
                </c:pt>
                <c:pt idx="120">
                  <c:v>231.1811023622048</c:v>
                </c:pt>
                <c:pt idx="121">
                  <c:v>232.4409448818898</c:v>
                </c:pt>
                <c:pt idx="122">
                  <c:v>233.7007874015748</c:v>
                </c:pt>
                <c:pt idx="123">
                  <c:v>234.96062992126</c:v>
                </c:pt>
                <c:pt idx="124">
                  <c:v>236.2204724409449</c:v>
                </c:pt>
                <c:pt idx="125">
                  <c:v>237.48031496063</c:v>
                </c:pt>
                <c:pt idx="126">
                  <c:v>238.740157480315</c:v>
                </c:pt>
              </c:numCache>
            </c:numRef>
          </c:xVal>
          <c:yVal>
            <c:numRef>
              <c:f>Blad1!$D$62:$D$188</c:f>
              <c:numCache>
                <c:formatCode>General</c:formatCode>
                <c:ptCount val="127"/>
                <c:pt idx="0">
                  <c:v>80.0</c:v>
                </c:pt>
                <c:pt idx="1">
                  <c:v>79.99008100160468</c:v>
                </c:pt>
                <c:pt idx="2">
                  <c:v>79.96032400641871</c:v>
                </c:pt>
                <c:pt idx="3">
                  <c:v>79.9107290144421</c:v>
                </c:pt>
                <c:pt idx="4">
                  <c:v>79.84129602567485</c:v>
                </c:pt>
                <c:pt idx="5">
                  <c:v>79.75202504011694</c:v>
                </c:pt>
                <c:pt idx="6">
                  <c:v>79.6429160577684</c:v>
                </c:pt>
                <c:pt idx="7">
                  <c:v>79.51396907862921</c:v>
                </c:pt>
                <c:pt idx="8">
                  <c:v>79.36518410269939</c:v>
                </c:pt>
                <c:pt idx="9">
                  <c:v>79.19656112997891</c:v>
                </c:pt>
                <c:pt idx="10">
                  <c:v>79.00810016046779</c:v>
                </c:pt>
                <c:pt idx="11">
                  <c:v>78.79980119416604</c:v>
                </c:pt>
                <c:pt idx="12">
                  <c:v>78.57166423107362</c:v>
                </c:pt>
                <c:pt idx="13">
                  <c:v>78.32368927119057</c:v>
                </c:pt>
                <c:pt idx="14">
                  <c:v>78.05587631451688</c:v>
                </c:pt>
                <c:pt idx="15">
                  <c:v>77.76822536105254</c:v>
                </c:pt>
                <c:pt idx="16">
                  <c:v>77.46073641079755</c:v>
                </c:pt>
                <c:pt idx="17">
                  <c:v>77.13340946375193</c:v>
                </c:pt>
                <c:pt idx="18">
                  <c:v>76.78624451991565</c:v>
                </c:pt>
                <c:pt idx="19">
                  <c:v>76.41924157928873</c:v>
                </c:pt>
                <c:pt idx="20">
                  <c:v>76.03240064187117</c:v>
                </c:pt>
                <c:pt idx="21">
                  <c:v>75.62572170766298</c:v>
                </c:pt>
                <c:pt idx="22">
                  <c:v>75.19920477666413</c:v>
                </c:pt>
                <c:pt idx="23">
                  <c:v>74.75284984887463</c:v>
                </c:pt>
                <c:pt idx="24">
                  <c:v>74.2866569242945</c:v>
                </c:pt>
                <c:pt idx="25">
                  <c:v>73.80062600292372</c:v>
                </c:pt>
                <c:pt idx="26">
                  <c:v>73.2947570847623</c:v>
                </c:pt>
                <c:pt idx="27">
                  <c:v>72.76905016981022</c:v>
                </c:pt>
                <c:pt idx="28">
                  <c:v>72.22350525806751</c:v>
                </c:pt>
                <c:pt idx="29">
                  <c:v>71.65812234953415</c:v>
                </c:pt>
                <c:pt idx="30">
                  <c:v>71.07290144421016</c:v>
                </c:pt>
                <c:pt idx="31">
                  <c:v>70.46784254209551</c:v>
                </c:pt>
                <c:pt idx="32">
                  <c:v>69.84294564319021</c:v>
                </c:pt>
                <c:pt idx="33">
                  <c:v>69.19821074749429</c:v>
                </c:pt>
                <c:pt idx="34">
                  <c:v>68.53363785500771</c:v>
                </c:pt>
                <c:pt idx="35">
                  <c:v>67.8492269657305</c:v>
                </c:pt>
                <c:pt idx="36">
                  <c:v>67.14497807966262</c:v>
                </c:pt>
                <c:pt idx="37">
                  <c:v>66.42089119680412</c:v>
                </c:pt>
                <c:pt idx="38">
                  <c:v>65.67696631715496</c:v>
                </c:pt>
                <c:pt idx="39">
                  <c:v>64.91320344071516</c:v>
                </c:pt>
                <c:pt idx="40">
                  <c:v>64.12960256748472</c:v>
                </c:pt>
                <c:pt idx="41">
                  <c:v>63.32616369746364</c:v>
                </c:pt>
                <c:pt idx="42">
                  <c:v>62.50288683065191</c:v>
                </c:pt>
                <c:pt idx="43">
                  <c:v>61.65977196704954</c:v>
                </c:pt>
                <c:pt idx="44">
                  <c:v>60.79681910665651</c:v>
                </c:pt>
                <c:pt idx="45">
                  <c:v>59.91402824947285</c:v>
                </c:pt>
                <c:pt idx="46">
                  <c:v>59.01139939549856</c:v>
                </c:pt>
                <c:pt idx="47">
                  <c:v>58.08893254473361</c:v>
                </c:pt>
                <c:pt idx="48">
                  <c:v>57.14662769717802</c:v>
                </c:pt>
                <c:pt idx="49">
                  <c:v>56.18448485283179</c:v>
                </c:pt>
                <c:pt idx="50">
                  <c:v>55.20250401169491</c:v>
                </c:pt>
                <c:pt idx="51">
                  <c:v>54.20068517376738</c:v>
                </c:pt>
                <c:pt idx="52">
                  <c:v>53.17902833904922</c:v>
                </c:pt>
                <c:pt idx="53">
                  <c:v>52.13753350754041</c:v>
                </c:pt>
                <c:pt idx="54">
                  <c:v>51.07620067924096</c:v>
                </c:pt>
                <c:pt idx="55">
                  <c:v>49.99502985415085</c:v>
                </c:pt>
                <c:pt idx="56">
                  <c:v>48.89402103227012</c:v>
                </c:pt>
                <c:pt idx="57">
                  <c:v>47.77317421359872</c:v>
                </c:pt>
                <c:pt idx="58">
                  <c:v>46.6324893981367</c:v>
                </c:pt>
                <c:pt idx="59">
                  <c:v>45.47196658588403</c:v>
                </c:pt>
                <c:pt idx="60">
                  <c:v>44.29160577684072</c:v>
                </c:pt>
                <c:pt idx="61">
                  <c:v>43.09140697100676</c:v>
                </c:pt>
                <c:pt idx="62">
                  <c:v>41.87137016838215</c:v>
                </c:pt>
                <c:pt idx="63">
                  <c:v>40.6314953689669</c:v>
                </c:pt>
                <c:pt idx="64">
                  <c:v>39.37178257276101</c:v>
                </c:pt>
                <c:pt idx="65">
                  <c:v>38.09223177976448</c:v>
                </c:pt>
                <c:pt idx="66">
                  <c:v>36.79284298997728</c:v>
                </c:pt>
                <c:pt idx="67">
                  <c:v>35.47361620339947</c:v>
                </c:pt>
                <c:pt idx="68">
                  <c:v>34.134551420031</c:v>
                </c:pt>
                <c:pt idx="69">
                  <c:v>32.77564863987188</c:v>
                </c:pt>
                <c:pt idx="70">
                  <c:v>31.39690786292213</c:v>
                </c:pt>
                <c:pt idx="71">
                  <c:v>29.99832908918173</c:v>
                </c:pt>
                <c:pt idx="72">
                  <c:v>28.5799123186507</c:v>
                </c:pt>
                <c:pt idx="73">
                  <c:v>27.141657551329</c:v>
                </c:pt>
                <c:pt idx="74">
                  <c:v>25.68356478721667</c:v>
                </c:pt>
                <c:pt idx="75">
                  <c:v>24.2056340263137</c:v>
                </c:pt>
                <c:pt idx="76">
                  <c:v>22.70786526862008</c:v>
                </c:pt>
                <c:pt idx="77">
                  <c:v>21.19025851413582</c:v>
                </c:pt>
                <c:pt idx="78">
                  <c:v>19.65281376286091</c:v>
                </c:pt>
                <c:pt idx="79">
                  <c:v>18.09553101479536</c:v>
                </c:pt>
                <c:pt idx="80">
                  <c:v>16.51841026993916</c:v>
                </c:pt>
                <c:pt idx="81">
                  <c:v>14.92145152829232</c:v>
                </c:pt>
                <c:pt idx="82">
                  <c:v>13.30465478985484</c:v>
                </c:pt>
                <c:pt idx="83">
                  <c:v>11.66802005462671</c:v>
                </c:pt>
                <c:pt idx="84">
                  <c:v>10.01154732260795</c:v>
                </c:pt>
                <c:pt idx="85">
                  <c:v>8.335236593798526</c:v>
                </c:pt>
                <c:pt idx="86">
                  <c:v>6.639087868198473</c:v>
                </c:pt>
                <c:pt idx="87">
                  <c:v>4.923101145807763</c:v>
                </c:pt>
                <c:pt idx="88">
                  <c:v>3.187276426626425</c:v>
                </c:pt>
                <c:pt idx="89">
                  <c:v>1.431613710654418</c:v>
                </c:pt>
                <c:pt idx="90">
                  <c:v>-0.343887002108232</c:v>
                </c:pt>
                <c:pt idx="91">
                  <c:v>-2.139225711661524</c:v>
                </c:pt>
                <c:pt idx="92">
                  <c:v>-3.954402418005472</c:v>
                </c:pt>
                <c:pt idx="93">
                  <c:v>-5.789417121140061</c:v>
                </c:pt>
                <c:pt idx="94">
                  <c:v>-7.644269821065279</c:v>
                </c:pt>
                <c:pt idx="95">
                  <c:v>-9.518960517781153</c:v>
                </c:pt>
                <c:pt idx="96">
                  <c:v>-11.41348921128767</c:v>
                </c:pt>
                <c:pt idx="97">
                  <c:v>-13.32785590158484</c:v>
                </c:pt>
                <c:pt idx="98">
                  <c:v>-15.26206058867264</c:v>
                </c:pt>
                <c:pt idx="99">
                  <c:v>-17.21610327255109</c:v>
                </c:pt>
                <c:pt idx="100">
                  <c:v>-19.18998395322019</c:v>
                </c:pt>
                <c:pt idx="101">
                  <c:v>-21.18370263067993</c:v>
                </c:pt>
                <c:pt idx="102">
                  <c:v>-23.1972593049303</c:v>
                </c:pt>
                <c:pt idx="103">
                  <c:v>-25.23065397597134</c:v>
                </c:pt>
                <c:pt idx="104">
                  <c:v>-27.283886643803</c:v>
                </c:pt>
                <c:pt idx="105">
                  <c:v>-29.35695730842531</c:v>
                </c:pt>
                <c:pt idx="106">
                  <c:v>-31.44986596983827</c:v>
                </c:pt>
                <c:pt idx="107">
                  <c:v>-33.5626126280419</c:v>
                </c:pt>
                <c:pt idx="108">
                  <c:v>-35.69519728303612</c:v>
                </c:pt>
                <c:pt idx="109">
                  <c:v>-37.84761993482102</c:v>
                </c:pt>
                <c:pt idx="110">
                  <c:v>-40.01988058339657</c:v>
                </c:pt>
                <c:pt idx="111">
                  <c:v>-42.21197922876274</c:v>
                </c:pt>
                <c:pt idx="112">
                  <c:v>-44.42391587091955</c:v>
                </c:pt>
                <c:pt idx="113">
                  <c:v>-46.65569050986704</c:v>
                </c:pt>
                <c:pt idx="114">
                  <c:v>-48.90730314560517</c:v>
                </c:pt>
                <c:pt idx="115">
                  <c:v>-51.1787537781339</c:v>
                </c:pt>
                <c:pt idx="116">
                  <c:v>-53.47004240745332</c:v>
                </c:pt>
                <c:pt idx="117">
                  <c:v>-55.78116903356337</c:v>
                </c:pt>
                <c:pt idx="118">
                  <c:v>-58.11213365646407</c:v>
                </c:pt>
                <c:pt idx="119">
                  <c:v>-60.4629362761554</c:v>
                </c:pt>
                <c:pt idx="120">
                  <c:v>-62.83357689263738</c:v>
                </c:pt>
                <c:pt idx="121">
                  <c:v>-65.22405550591</c:v>
                </c:pt>
                <c:pt idx="122">
                  <c:v>-67.63437211597326</c:v>
                </c:pt>
                <c:pt idx="123">
                  <c:v>-70.06452672282716</c:v>
                </c:pt>
                <c:pt idx="124">
                  <c:v>-72.51451932647174</c:v>
                </c:pt>
                <c:pt idx="125">
                  <c:v>-74.98434992690693</c:v>
                </c:pt>
                <c:pt idx="126">
                  <c:v>-77.47401852413278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Blad1!$E$61</c:f>
              <c:strCache>
                <c:ptCount val="1"/>
                <c:pt idx="0">
                  <c:v>Vägbana/räls</c:v>
                </c:pt>
              </c:strCache>
            </c:strRef>
          </c:tx>
          <c:spPr>
            <a:ln w="47625">
              <a:noFill/>
            </a:ln>
            <a:effectLst/>
          </c:spPr>
          <c:marker>
            <c:symbol val="circle"/>
            <c:size val="2"/>
            <c:spPr>
              <a:ln>
                <a:solidFill>
                  <a:srgbClr val="FF0000"/>
                </a:solidFill>
              </a:ln>
              <a:effectLst/>
            </c:spPr>
          </c:marker>
          <c:xVal>
            <c:numRef>
              <c:f>Blad1!$C$62:$C$188</c:f>
              <c:numCache>
                <c:formatCode>General</c:formatCode>
                <c:ptCount val="127"/>
                <c:pt idx="0">
                  <c:v>80.0</c:v>
                </c:pt>
                <c:pt idx="1">
                  <c:v>81.25984251968504</c:v>
                </c:pt>
                <c:pt idx="2">
                  <c:v>82.51968503937007</c:v>
                </c:pt>
                <c:pt idx="3">
                  <c:v>83.77952755905511</c:v>
                </c:pt>
                <c:pt idx="4">
                  <c:v>85.03937007874016</c:v>
                </c:pt>
                <c:pt idx="5">
                  <c:v>86.2992125984252</c:v>
                </c:pt>
                <c:pt idx="6">
                  <c:v>87.55905511811024</c:v>
                </c:pt>
                <c:pt idx="7">
                  <c:v>88.81889763779527</c:v>
                </c:pt>
                <c:pt idx="8">
                  <c:v>90.07874015748031</c:v>
                </c:pt>
                <c:pt idx="9">
                  <c:v>91.33858267716536</c:v>
                </c:pt>
                <c:pt idx="10">
                  <c:v>92.5984251968504</c:v>
                </c:pt>
                <c:pt idx="11">
                  <c:v>93.85826771653544</c:v>
                </c:pt>
                <c:pt idx="12">
                  <c:v>95.11811023622047</c:v>
                </c:pt>
                <c:pt idx="13">
                  <c:v>96.37795275590551</c:v>
                </c:pt>
                <c:pt idx="14">
                  <c:v>97.63779527559056</c:v>
                </c:pt>
                <c:pt idx="15">
                  <c:v>98.8976377952756</c:v>
                </c:pt>
                <c:pt idx="16">
                  <c:v>100.1574803149606</c:v>
                </c:pt>
                <c:pt idx="17">
                  <c:v>101.4173228346457</c:v>
                </c:pt>
                <c:pt idx="18">
                  <c:v>102.6771653543307</c:v>
                </c:pt>
                <c:pt idx="19">
                  <c:v>103.9370078740158</c:v>
                </c:pt>
                <c:pt idx="20">
                  <c:v>105.1968503937008</c:v>
                </c:pt>
                <c:pt idx="21">
                  <c:v>106.4566929133858</c:v>
                </c:pt>
                <c:pt idx="22">
                  <c:v>107.7165354330709</c:v>
                </c:pt>
                <c:pt idx="23">
                  <c:v>108.9763779527559</c:v>
                </c:pt>
                <c:pt idx="24">
                  <c:v>110.236220472441</c:v>
                </c:pt>
                <c:pt idx="25">
                  <c:v>111.496062992126</c:v>
                </c:pt>
                <c:pt idx="26">
                  <c:v>112.7559055118111</c:v>
                </c:pt>
                <c:pt idx="27">
                  <c:v>114.0157480314961</c:v>
                </c:pt>
                <c:pt idx="28">
                  <c:v>115.2755905511811</c:v>
                </c:pt>
                <c:pt idx="29">
                  <c:v>116.5354330708662</c:v>
                </c:pt>
                <c:pt idx="30">
                  <c:v>117.7952755905512</c:v>
                </c:pt>
                <c:pt idx="31">
                  <c:v>119.0551181102362</c:v>
                </c:pt>
                <c:pt idx="32">
                  <c:v>120.3149606299213</c:v>
                </c:pt>
                <c:pt idx="33">
                  <c:v>121.5748031496063</c:v>
                </c:pt>
                <c:pt idx="34">
                  <c:v>122.8346456692914</c:v>
                </c:pt>
                <c:pt idx="35">
                  <c:v>124.0944881889764</c:v>
                </c:pt>
                <c:pt idx="36">
                  <c:v>125.3543307086615</c:v>
                </c:pt>
                <c:pt idx="37">
                  <c:v>126.6141732283465</c:v>
                </c:pt>
                <c:pt idx="38">
                  <c:v>127.8740157480315</c:v>
                </c:pt>
                <c:pt idx="39">
                  <c:v>129.1338582677166</c:v>
                </c:pt>
                <c:pt idx="40">
                  <c:v>130.3937007874016</c:v>
                </c:pt>
                <c:pt idx="41">
                  <c:v>131.6535433070866</c:v>
                </c:pt>
                <c:pt idx="42">
                  <c:v>132.9133858267717</c:v>
                </c:pt>
                <c:pt idx="43">
                  <c:v>134.1732283464567</c:v>
                </c:pt>
                <c:pt idx="44">
                  <c:v>135.4330708661418</c:v>
                </c:pt>
                <c:pt idx="45">
                  <c:v>136.6929133858268</c:v>
                </c:pt>
                <c:pt idx="46">
                  <c:v>137.9527559055119</c:v>
                </c:pt>
                <c:pt idx="47">
                  <c:v>139.2125984251969</c:v>
                </c:pt>
                <c:pt idx="48">
                  <c:v>140.4724409448819</c:v>
                </c:pt>
                <c:pt idx="49">
                  <c:v>141.7322834645669</c:v>
                </c:pt>
                <c:pt idx="50">
                  <c:v>142.992125984252</c:v>
                </c:pt>
                <c:pt idx="51">
                  <c:v>144.251968503937</c:v>
                </c:pt>
                <c:pt idx="52">
                  <c:v>145.511811023622</c:v>
                </c:pt>
                <c:pt idx="53">
                  <c:v>146.7716535433071</c:v>
                </c:pt>
                <c:pt idx="54">
                  <c:v>148.0314960629921</c:v>
                </c:pt>
                <c:pt idx="55">
                  <c:v>149.2913385826771</c:v>
                </c:pt>
                <c:pt idx="56">
                  <c:v>150.5511811023622</c:v>
                </c:pt>
                <c:pt idx="57">
                  <c:v>151.8110236220472</c:v>
                </c:pt>
                <c:pt idx="58">
                  <c:v>153.0708661417323</c:v>
                </c:pt>
                <c:pt idx="59">
                  <c:v>154.3307086614173</c:v>
                </c:pt>
                <c:pt idx="60">
                  <c:v>155.5905511811023</c:v>
                </c:pt>
                <c:pt idx="61">
                  <c:v>156.8503937007874</c:v>
                </c:pt>
                <c:pt idx="62">
                  <c:v>158.1102362204724</c:v>
                </c:pt>
                <c:pt idx="63">
                  <c:v>159.3700787401574</c:v>
                </c:pt>
                <c:pt idx="64">
                  <c:v>160.6299212598424</c:v>
                </c:pt>
                <c:pt idx="65">
                  <c:v>161.8897637795275</c:v>
                </c:pt>
                <c:pt idx="66">
                  <c:v>163.1496062992125</c:v>
                </c:pt>
                <c:pt idx="67">
                  <c:v>164.4094488188975</c:v>
                </c:pt>
                <c:pt idx="68">
                  <c:v>165.6692913385826</c:v>
                </c:pt>
                <c:pt idx="69">
                  <c:v>166.9291338582676</c:v>
                </c:pt>
                <c:pt idx="70">
                  <c:v>168.1889763779527</c:v>
                </c:pt>
                <c:pt idx="71">
                  <c:v>169.4488188976377</c:v>
                </c:pt>
                <c:pt idx="72">
                  <c:v>170.7086614173227</c:v>
                </c:pt>
                <c:pt idx="73">
                  <c:v>171.9685039370078</c:v>
                </c:pt>
                <c:pt idx="74">
                  <c:v>173.2283464566928</c:v>
                </c:pt>
                <c:pt idx="75">
                  <c:v>174.4881889763778</c:v>
                </c:pt>
                <c:pt idx="76">
                  <c:v>175.7480314960629</c:v>
                </c:pt>
                <c:pt idx="77">
                  <c:v>177.0078740157479</c:v>
                </c:pt>
                <c:pt idx="78">
                  <c:v>178.267716535433</c:v>
                </c:pt>
                <c:pt idx="79">
                  <c:v>179.527559055118</c:v>
                </c:pt>
                <c:pt idx="80">
                  <c:v>180.787401574803</c:v>
                </c:pt>
                <c:pt idx="81">
                  <c:v>182.047244094488</c:v>
                </c:pt>
                <c:pt idx="82">
                  <c:v>183.3070866141731</c:v>
                </c:pt>
                <c:pt idx="83">
                  <c:v>184.5669291338581</c:v>
                </c:pt>
                <c:pt idx="84">
                  <c:v>185.8267716535431</c:v>
                </c:pt>
                <c:pt idx="85">
                  <c:v>187.0866141732282</c:v>
                </c:pt>
                <c:pt idx="86">
                  <c:v>188.3464566929132</c:v>
                </c:pt>
                <c:pt idx="87">
                  <c:v>189.6062992125982</c:v>
                </c:pt>
                <c:pt idx="88">
                  <c:v>190.8661417322833</c:v>
                </c:pt>
                <c:pt idx="89">
                  <c:v>192.1259842519683</c:v>
                </c:pt>
                <c:pt idx="90">
                  <c:v>193.3858267716534</c:v>
                </c:pt>
                <c:pt idx="91">
                  <c:v>194.6456692913384</c:v>
                </c:pt>
                <c:pt idx="92">
                  <c:v>195.9055118110235</c:v>
                </c:pt>
                <c:pt idx="93">
                  <c:v>197.1653543307085</c:v>
                </c:pt>
                <c:pt idx="94">
                  <c:v>198.4251968503935</c:v>
                </c:pt>
                <c:pt idx="95">
                  <c:v>199.6850393700786</c:v>
                </c:pt>
                <c:pt idx="96">
                  <c:v>200.9448818897636</c:v>
                </c:pt>
                <c:pt idx="97">
                  <c:v>202.2047244094487</c:v>
                </c:pt>
                <c:pt idx="98">
                  <c:v>203.4645669291338</c:v>
                </c:pt>
                <c:pt idx="99">
                  <c:v>204.7244094488188</c:v>
                </c:pt>
                <c:pt idx="100">
                  <c:v>205.9842519685038</c:v>
                </c:pt>
                <c:pt idx="101">
                  <c:v>207.2440944881889</c:v>
                </c:pt>
                <c:pt idx="102">
                  <c:v>208.503937007874</c:v>
                </c:pt>
                <c:pt idx="103">
                  <c:v>209.763779527559</c:v>
                </c:pt>
                <c:pt idx="104">
                  <c:v>211.023622047244</c:v>
                </c:pt>
                <c:pt idx="105">
                  <c:v>212.2834645669291</c:v>
                </c:pt>
                <c:pt idx="106">
                  <c:v>213.5433070866141</c:v>
                </c:pt>
                <c:pt idx="107">
                  <c:v>214.8031496062991</c:v>
                </c:pt>
                <c:pt idx="108">
                  <c:v>216.0629921259842</c:v>
                </c:pt>
                <c:pt idx="109">
                  <c:v>217.3228346456692</c:v>
                </c:pt>
                <c:pt idx="110">
                  <c:v>218.5826771653543</c:v>
                </c:pt>
                <c:pt idx="111">
                  <c:v>219.8425196850393</c:v>
                </c:pt>
                <c:pt idx="112">
                  <c:v>221.1023622047244</c:v>
                </c:pt>
                <c:pt idx="113">
                  <c:v>222.3622047244094</c:v>
                </c:pt>
                <c:pt idx="114">
                  <c:v>223.6220472440945</c:v>
                </c:pt>
                <c:pt idx="115">
                  <c:v>224.8818897637795</c:v>
                </c:pt>
                <c:pt idx="116">
                  <c:v>226.1417322834646</c:v>
                </c:pt>
                <c:pt idx="117">
                  <c:v>227.4015748031496</c:v>
                </c:pt>
                <c:pt idx="118">
                  <c:v>228.6614173228347</c:v>
                </c:pt>
                <c:pt idx="119">
                  <c:v>229.9212598425197</c:v>
                </c:pt>
                <c:pt idx="120">
                  <c:v>231.1811023622048</c:v>
                </c:pt>
                <c:pt idx="121">
                  <c:v>232.4409448818898</c:v>
                </c:pt>
                <c:pt idx="122">
                  <c:v>233.7007874015748</c:v>
                </c:pt>
                <c:pt idx="123">
                  <c:v>234.96062992126</c:v>
                </c:pt>
                <c:pt idx="124">
                  <c:v>236.2204724409449</c:v>
                </c:pt>
                <c:pt idx="125">
                  <c:v>237.48031496063</c:v>
                </c:pt>
                <c:pt idx="126">
                  <c:v>238.740157480315</c:v>
                </c:pt>
              </c:numCache>
            </c:numRef>
          </c:xVal>
          <c:yVal>
            <c:numRef>
              <c:f>Blad1!$E$62:$E$188</c:f>
              <c:numCache>
                <c:formatCode>General</c:formatCode>
                <c:ptCount val="127"/>
                <c:pt idx="0">
                  <c:v>80.0</c:v>
                </c:pt>
                <c:pt idx="1">
                  <c:v>79.99007936504122</c:v>
                </c:pt>
                <c:pt idx="2">
                  <c:v>79.96031007507646</c:v>
                </c:pt>
                <c:pt idx="3">
                  <c:v>79.9106699473252</c:v>
                </c:pt>
                <c:pt idx="4">
                  <c:v>79.84112191852954</c:v>
                </c:pt>
                <c:pt idx="5">
                  <c:v>79.75161390617647</c:v>
                </c:pt>
                <c:pt idx="6">
                  <c:v>79.64207861251093</c:v>
                </c:pt>
                <c:pt idx="7">
                  <c:v>79.5124332696094</c:v>
                </c:pt>
                <c:pt idx="8">
                  <c:v>79.36257932324273</c:v>
                </c:pt>
                <c:pt idx="9">
                  <c:v>79.19240205267855</c:v>
                </c:pt>
                <c:pt idx="10">
                  <c:v>79.00177012294955</c:v>
                </c:pt>
                <c:pt idx="11">
                  <c:v>78.79053506543048</c:v>
                </c:pt>
                <c:pt idx="12">
                  <c:v>78.55853068181383</c:v>
                </c:pt>
                <c:pt idx="13">
                  <c:v>78.30557236573479</c:v>
                </c:pt>
                <c:pt idx="14">
                  <c:v>78.03145633535462</c:v>
                </c:pt>
                <c:pt idx="15">
                  <c:v>77.7359587691473</c:v>
                </c:pt>
                <c:pt idx="16">
                  <c:v>77.41883483592332</c:v>
                </c:pt>
                <c:pt idx="17">
                  <c:v>77.0798176087396</c:v>
                </c:pt>
                <c:pt idx="18">
                  <c:v>76.71861685075105</c:v>
                </c:pt>
                <c:pt idx="19">
                  <c:v>76.33491765921613</c:v>
                </c:pt>
                <c:pt idx="20">
                  <c:v>75.92837895172964</c:v>
                </c:pt>
                <c:pt idx="21">
                  <c:v>75.49863177625672</c:v>
                </c:pt>
                <c:pt idx="22">
                  <c:v>75.04527742361492</c:v>
                </c:pt>
                <c:pt idx="23">
                  <c:v>74.56788531760198</c:v>
                </c:pt>
                <c:pt idx="24">
                  <c:v>74.06599065388879</c:v>
                </c:pt>
                <c:pt idx="25">
                  <c:v>73.53909175395106</c:v>
                </c:pt>
                <c:pt idx="26">
                  <c:v>72.98664709452892</c:v>
                </c:pt>
                <c:pt idx="27">
                  <c:v>72.40807196616804</c:v>
                </c:pt>
                <c:pt idx="28">
                  <c:v>71.80273470603623</c:v>
                </c:pt>
                <c:pt idx="29">
                  <c:v>71.1699524400871</c:v>
                </c:pt>
                <c:pt idx="30">
                  <c:v>70.50898625731535</c:v>
                </c:pt>
                <c:pt idx="31">
                  <c:v>69.81903572375873</c:v>
                </c:pt>
                <c:pt idx="32">
                  <c:v>69.0992326253186</c:v>
                </c:pt>
                <c:pt idx="33">
                  <c:v>68.34863380544986</c:v>
                </c:pt>
                <c:pt idx="34">
                  <c:v>67.56621293506287</c:v>
                </c:pt>
                <c:pt idx="35">
                  <c:v>66.75085101594001</c:v>
                </c:pt>
                <c:pt idx="36">
                  <c:v>65.90132537338964</c:v>
                </c:pt>
                <c:pt idx="37">
                  <c:v>65.01629683577576</c:v>
                </c:pt>
                <c:pt idx="38">
                  <c:v>64.09429472392397</c:v>
                </c:pt>
                <c:pt idx="39">
                  <c:v>63.13369917665161</c:v>
                </c:pt>
                <c:pt idx="40">
                  <c:v>62.13272021205767</c:v>
                </c:pt>
                <c:pt idx="41">
                  <c:v>61.08937275683002</c:v>
                </c:pt>
                <c:pt idx="42">
                  <c:v>60.00144665211997</c:v>
                </c:pt>
                <c:pt idx="43">
                  <c:v>58.86647034197531</c:v>
                </c:pt>
                <c:pt idx="44">
                  <c:v>57.68166653581798</c:v>
                </c:pt>
                <c:pt idx="45">
                  <c:v>56.44389756056131</c:v>
                </c:pt>
                <c:pt idx="46">
                  <c:v>55.14959730547596</c:v>
                </c:pt>
                <c:pt idx="47">
                  <c:v>53.79468549714158</c:v>
                </c:pt>
                <c:pt idx="48">
                  <c:v>52.37445833770285</c:v>
                </c:pt>
                <c:pt idx="49">
                  <c:v>50.88344699654649</c:v>
                </c:pt>
                <c:pt idx="50">
                  <c:v>49.31523156170037</c:v>
                </c:pt>
                <c:pt idx="51">
                  <c:v>47.66219196983167</c:v>
                </c:pt>
                <c:pt idx="52">
                  <c:v>45.91516760728673</c:v>
                </c:pt>
                <c:pt idx="53">
                  <c:v>44.06298086934844</c:v>
                </c:pt>
                <c:pt idx="54">
                  <c:v>42.09175148922991</c:v>
                </c:pt>
                <c:pt idx="55">
                  <c:v>39.98387671825727</c:v>
                </c:pt>
                <c:pt idx="56">
                  <c:v>37.71645324075014</c:v>
                </c:pt>
                <c:pt idx="57">
                  <c:v>35.2587136230716</c:v>
                </c:pt>
                <c:pt idx="58">
                  <c:v>32.56759925596366</c:v>
                </c:pt>
                <c:pt idx="59">
                  <c:v>29.57948190708388</c:v>
                </c:pt>
                <c:pt idx="60">
                  <c:v>26.19291072288744</c:v>
                </c:pt>
                <c:pt idx="61">
                  <c:v>22.22649293149919</c:v>
                </c:pt>
                <c:pt idx="62">
                  <c:v>17.28557194836213</c:v>
                </c:pt>
                <c:pt idx="63">
                  <c:v>10.01951100509452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470104"/>
        <c:axId val="2094473784"/>
      </c:scatterChart>
      <c:valAx>
        <c:axId val="20944701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sv-SE" sz="1000" b="0"/>
                  <a:t>Läge i x-led</a:t>
                </a:r>
                <a:r>
                  <a:rPr lang="sv-SE" sz="1000" b="0" baseline="0"/>
                  <a:t> (m)</a:t>
                </a:r>
                <a:endParaRPr lang="sv-SE" sz="10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4473784"/>
        <c:crosses val="autoZero"/>
        <c:crossBetween val="midCat"/>
      </c:valAx>
      <c:valAx>
        <c:axId val="2094473784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sv-SE" sz="1000" b="0"/>
                  <a:t>Läge i y-led (m)</a:t>
                </a:r>
              </a:p>
            </c:rich>
          </c:tx>
          <c:layout>
            <c:manualLayout>
              <c:xMode val="edge"/>
              <c:yMode val="edge"/>
              <c:x val="0.01530612332741"/>
              <c:y val="0.30552634310541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944701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14</xdr:row>
      <xdr:rowOff>69850</xdr:rowOff>
    </xdr:from>
    <xdr:to>
      <xdr:col>7</xdr:col>
      <xdr:colOff>698500</xdr:colOff>
      <xdr:row>33</xdr:row>
      <xdr:rowOff>63500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8"/>
  <sheetViews>
    <sheetView tabSelected="1" zoomScale="150" zoomScaleNormal="150" zoomScalePageLayoutView="150" workbookViewId="0">
      <selection activeCell="C13" sqref="C13"/>
    </sheetView>
  </sheetViews>
  <sheetFormatPr baseColWidth="10" defaultRowHeight="14" x14ac:dyDescent="0"/>
  <cols>
    <col min="1" max="1" width="3" style="1" customWidth="1"/>
    <col min="2" max="2" width="15" style="1" customWidth="1"/>
    <col min="3" max="3" width="6.6640625" style="1" customWidth="1"/>
    <col min="4" max="16384" width="10.83203125" style="1"/>
  </cols>
  <sheetData>
    <row r="2" spans="2:8" ht="23">
      <c r="B2" s="13" t="s">
        <v>23</v>
      </c>
    </row>
    <row r="3" spans="2:8" ht="15" thickBot="1"/>
    <row r="4" spans="2:8">
      <c r="B4" s="5" t="s">
        <v>19</v>
      </c>
      <c r="C4" s="6"/>
      <c r="D4" s="7"/>
    </row>
    <row r="5" spans="2:8" ht="17" thickBot="1">
      <c r="B5" s="8" t="s">
        <v>21</v>
      </c>
      <c r="C5" s="9"/>
      <c r="D5" s="10"/>
    </row>
    <row r="7" spans="2:8" ht="15" thickBot="1"/>
    <row r="8" spans="2:8" ht="17" thickBot="1">
      <c r="B8" s="1" t="s">
        <v>2</v>
      </c>
      <c r="C8" s="4">
        <v>80</v>
      </c>
      <c r="E8" s="1" t="s">
        <v>22</v>
      </c>
      <c r="F8" s="11"/>
      <c r="G8" s="12">
        <f>(9.82*C8)^0.5</f>
        <v>28.028556866167762</v>
      </c>
      <c r="H8" s="2" t="s">
        <v>20</v>
      </c>
    </row>
    <row r="9" spans="2:8" ht="15" thickBot="1"/>
    <row r="10" spans="2:8" ht="15" thickBot="1">
      <c r="B10" s="1" t="s">
        <v>3</v>
      </c>
      <c r="C10" s="4">
        <v>90</v>
      </c>
    </row>
    <row r="11" spans="2:8" ht="15" thickBot="1"/>
    <row r="12" spans="2:8" ht="15" thickBot="1">
      <c r="B12" s="1" t="s">
        <v>4</v>
      </c>
      <c r="C12" s="4">
        <v>28.03</v>
      </c>
      <c r="H12" s="12"/>
    </row>
    <row r="36" spans="3:4">
      <c r="C36" s="11"/>
      <c r="D36" s="12"/>
    </row>
    <row r="50" spans="2:7">
      <c r="F50" s="1" t="s">
        <v>7</v>
      </c>
      <c r="G50" s="2">
        <f>(9.82*C8)^0.5</f>
        <v>28.028556866167762</v>
      </c>
    </row>
    <row r="51" spans="2:7">
      <c r="B51" s="3" t="s">
        <v>8</v>
      </c>
    </row>
    <row r="53" spans="2:7">
      <c r="B53" s="1" t="s">
        <v>10</v>
      </c>
      <c r="C53" s="1">
        <f>C8-C8*COS(C10/360*2*PI())</f>
        <v>80</v>
      </c>
      <c r="F53" s="1" t="s">
        <v>12</v>
      </c>
      <c r="G53" s="1">
        <f>C12*COS((90-C10)/360*2*PI())</f>
        <v>28.03</v>
      </c>
    </row>
    <row r="55" spans="2:7">
      <c r="B55" s="1" t="s">
        <v>11</v>
      </c>
      <c r="C55" s="1">
        <f>C8*SIN(C10/360*2*PI())</f>
        <v>80</v>
      </c>
      <c r="F55" s="1" t="s">
        <v>13</v>
      </c>
      <c r="G55" s="1">
        <f>C12*SIN((90-C10)/360*2*PI())</f>
        <v>0</v>
      </c>
    </row>
    <row r="57" spans="2:7">
      <c r="B57" s="1" t="s">
        <v>9</v>
      </c>
      <c r="C57" s="1">
        <f>2*C8/G53/127</f>
        <v>4.4946219039780216E-2</v>
      </c>
    </row>
    <row r="59" spans="2:7">
      <c r="D59" s="1" t="s">
        <v>1</v>
      </c>
      <c r="E59" s="1" t="s">
        <v>0</v>
      </c>
    </row>
    <row r="60" spans="2:7">
      <c r="B60" s="1" t="s">
        <v>14</v>
      </c>
      <c r="C60" s="1" t="s">
        <v>15</v>
      </c>
      <c r="D60" s="1" t="s">
        <v>16</v>
      </c>
      <c r="E60" s="1" t="s">
        <v>17</v>
      </c>
      <c r="F60" s="1" t="s">
        <v>18</v>
      </c>
    </row>
    <row r="61" spans="2:7">
      <c r="D61" s="1" t="s">
        <v>5</v>
      </c>
      <c r="E61" s="1" t="s">
        <v>6</v>
      </c>
    </row>
    <row r="62" spans="2:7">
      <c r="B62" s="1">
        <v>0</v>
      </c>
      <c r="C62" s="1">
        <f>C53</f>
        <v>80</v>
      </c>
      <c r="D62" s="1">
        <f>C55</f>
        <v>80</v>
      </c>
      <c r="E62" s="1">
        <f>($C$8^2-(C62-$C$8)^2    )^0.5</f>
        <v>80</v>
      </c>
      <c r="F62" s="1">
        <f>D62-E62</f>
        <v>0</v>
      </c>
    </row>
    <row r="63" spans="2:7">
      <c r="B63" s="1">
        <f>B62+$C$57</f>
        <v>4.4946219039780216E-2</v>
      </c>
      <c r="C63" s="1">
        <f>$C$53+$G$53*B63</f>
        <v>81.259842519685037</v>
      </c>
      <c r="D63" s="1">
        <f>$C$55+$G$55*B63-9.82*B63^2/2</f>
        <v>79.990081001604679</v>
      </c>
      <c r="E63" s="1">
        <f t="shared" ref="E63:E126" si="0">($C$8^2-(C63-$C$8)^2    )^0.5</f>
        <v>79.990079365041225</v>
      </c>
      <c r="F63" s="1">
        <f t="shared" ref="F63:F126" si="1">D63-E63</f>
        <v>1.6365634536441576E-6</v>
      </c>
    </row>
    <row r="64" spans="2:7">
      <c r="B64" s="1">
        <f t="shared" ref="B64:B127" si="2">B63+$C$57</f>
        <v>8.9892438079560433E-2</v>
      </c>
      <c r="C64" s="1">
        <f t="shared" ref="C64:C127" si="3">$C$53+$G$53*B64</f>
        <v>82.519685039370074</v>
      </c>
      <c r="D64" s="1">
        <f t="shared" ref="D64:D127" si="4">$C$55+$G$55*B64-9.82*B64^2/2</f>
        <v>79.960324006418716</v>
      </c>
      <c r="E64" s="1">
        <f t="shared" si="0"/>
        <v>79.960310075076464</v>
      </c>
      <c r="F64" s="1">
        <f t="shared" si="1"/>
        <v>1.3931342252249124E-5</v>
      </c>
    </row>
    <row r="65" spans="2:6">
      <c r="B65" s="1">
        <f t="shared" si="2"/>
        <v>0.13483865711934065</v>
      </c>
      <c r="C65" s="1">
        <f t="shared" si="3"/>
        <v>83.779527559055111</v>
      </c>
      <c r="D65" s="1">
        <f t="shared" si="4"/>
        <v>79.910729014442097</v>
      </c>
      <c r="E65" s="1">
        <f t="shared" si="0"/>
        <v>79.910669947325204</v>
      </c>
      <c r="F65" s="1">
        <f t="shared" si="1"/>
        <v>5.9067116893629645E-5</v>
      </c>
    </row>
    <row r="66" spans="2:6">
      <c r="B66" s="1">
        <f t="shared" si="2"/>
        <v>0.17978487615912087</v>
      </c>
      <c r="C66" s="1">
        <f t="shared" si="3"/>
        <v>85.039370078740163</v>
      </c>
      <c r="D66" s="1">
        <f t="shared" si="4"/>
        <v>79.841296025674851</v>
      </c>
      <c r="E66" s="1">
        <f t="shared" si="0"/>
        <v>79.841121918529538</v>
      </c>
      <c r="F66" s="1">
        <f t="shared" si="1"/>
        <v>1.741071453125187E-4</v>
      </c>
    </row>
    <row r="67" spans="2:6">
      <c r="B67" s="1">
        <f t="shared" si="2"/>
        <v>0.22473109519890108</v>
      </c>
      <c r="C67" s="1">
        <f t="shared" si="3"/>
        <v>86.2992125984252</v>
      </c>
      <c r="D67" s="1">
        <f t="shared" si="4"/>
        <v>79.752025040116948</v>
      </c>
      <c r="E67" s="1">
        <f t="shared" si="0"/>
        <v>79.751613906176473</v>
      </c>
      <c r="F67" s="1">
        <f t="shared" si="1"/>
        <v>4.1113394047442853E-4</v>
      </c>
    </row>
    <row r="68" spans="2:6">
      <c r="B68" s="1">
        <f t="shared" si="2"/>
        <v>0.2696773142386813</v>
      </c>
      <c r="C68" s="1">
        <f t="shared" si="3"/>
        <v>87.559055118110237</v>
      </c>
      <c r="D68" s="1">
        <f t="shared" si="4"/>
        <v>79.642916057768403</v>
      </c>
      <c r="E68" s="1">
        <f t="shared" si="0"/>
        <v>79.642078612510929</v>
      </c>
      <c r="F68" s="1">
        <f t="shared" si="1"/>
        <v>8.3744525747420084E-4</v>
      </c>
    </row>
    <row r="69" spans="2:6">
      <c r="B69" s="1">
        <f t="shared" si="2"/>
        <v>0.31462353327846149</v>
      </c>
      <c r="C69" s="1">
        <f t="shared" si="3"/>
        <v>88.818897637795274</v>
      </c>
      <c r="D69" s="1">
        <f t="shared" si="4"/>
        <v>79.513969078629216</v>
      </c>
      <c r="E69" s="1">
        <f t="shared" si="0"/>
        <v>79.512433269609403</v>
      </c>
      <c r="F69" s="1">
        <f t="shared" si="1"/>
        <v>1.5358090198134278E-3</v>
      </c>
    </row>
    <row r="70" spans="2:6">
      <c r="B70" s="1">
        <f t="shared" si="2"/>
        <v>0.35956975231824173</v>
      </c>
      <c r="C70" s="1">
        <f t="shared" si="3"/>
        <v>90.078740157480311</v>
      </c>
      <c r="D70" s="1">
        <f t="shared" si="4"/>
        <v>79.365184102699388</v>
      </c>
      <c r="E70" s="1">
        <f t="shared" si="0"/>
        <v>79.362579323242727</v>
      </c>
      <c r="F70" s="1">
        <f t="shared" si="1"/>
        <v>2.6047794566608218E-3</v>
      </c>
    </row>
    <row r="71" spans="2:6">
      <c r="B71" s="1">
        <f t="shared" si="2"/>
        <v>0.40451597135802198</v>
      </c>
      <c r="C71" s="1">
        <f t="shared" si="3"/>
        <v>91.338582677165363</v>
      </c>
      <c r="D71" s="1">
        <f t="shared" si="4"/>
        <v>79.196561129978917</v>
      </c>
      <c r="E71" s="1">
        <f t="shared" si="0"/>
        <v>79.192402052678545</v>
      </c>
      <c r="F71" s="1">
        <f t="shared" si="1"/>
        <v>4.159077300371905E-3</v>
      </c>
    </row>
    <row r="72" spans="2:6">
      <c r="B72" s="1">
        <f t="shared" si="2"/>
        <v>0.44946219039780222</v>
      </c>
      <c r="C72" s="1">
        <f t="shared" si="3"/>
        <v>92.5984251968504</v>
      </c>
      <c r="D72" s="1">
        <f t="shared" si="4"/>
        <v>79.008100160467791</v>
      </c>
      <c r="E72" s="1">
        <f t="shared" si="0"/>
        <v>79.001770122949551</v>
      </c>
      <c r="F72" s="1">
        <f t="shared" si="1"/>
        <v>6.3300375182393509E-3</v>
      </c>
    </row>
    <row r="73" spans="2:6">
      <c r="B73" s="1">
        <f t="shared" si="2"/>
        <v>0.49440840943758246</v>
      </c>
      <c r="C73" s="1">
        <f t="shared" si="3"/>
        <v>93.858267716535437</v>
      </c>
      <c r="D73" s="1">
        <f t="shared" si="4"/>
        <v>78.799801194166037</v>
      </c>
      <c r="E73" s="1">
        <f t="shared" si="0"/>
        <v>78.79053506543049</v>
      </c>
      <c r="F73" s="1">
        <f t="shared" si="1"/>
        <v>9.2661287355468858E-3</v>
      </c>
    </row>
    <row r="74" spans="2:6">
      <c r="B74" s="1">
        <f t="shared" si="2"/>
        <v>0.53935462847736271</v>
      </c>
      <c r="C74" s="1">
        <f t="shared" si="3"/>
        <v>95.118110236220474</v>
      </c>
      <c r="D74" s="1">
        <f t="shared" si="4"/>
        <v>78.571664231073626</v>
      </c>
      <c r="E74" s="1">
        <f t="shared" si="0"/>
        <v>78.558530681813835</v>
      </c>
      <c r="F74" s="1">
        <f t="shared" si="1"/>
        <v>1.3133549259791266E-2</v>
      </c>
    </row>
    <row r="75" spans="2:6">
      <c r="B75" s="1">
        <f t="shared" si="2"/>
        <v>0.58430084751714295</v>
      </c>
      <c r="C75" s="1">
        <f t="shared" si="3"/>
        <v>96.377952755905511</v>
      </c>
      <c r="D75" s="1">
        <f t="shared" si="4"/>
        <v>78.323689271190574</v>
      </c>
      <c r="E75" s="1">
        <f t="shared" si="0"/>
        <v>78.30557236573479</v>
      </c>
      <c r="F75" s="1">
        <f t="shared" si="1"/>
        <v>1.8116905455784149E-2</v>
      </c>
    </row>
    <row r="76" spans="2:6">
      <c r="B76" s="1">
        <f t="shared" si="2"/>
        <v>0.6292470665569232</v>
      </c>
      <c r="C76" s="1">
        <f t="shared" si="3"/>
        <v>97.637795275590562</v>
      </c>
      <c r="D76" s="1">
        <f t="shared" si="4"/>
        <v>78.05587631451688</v>
      </c>
      <c r="E76" s="1">
        <f t="shared" si="0"/>
        <v>78.031456335354619</v>
      </c>
      <c r="F76" s="1">
        <f t="shared" si="1"/>
        <v>2.4419979162260574E-2</v>
      </c>
    </row>
    <row r="77" spans="2:6">
      <c r="B77" s="1">
        <f t="shared" si="2"/>
        <v>0.67419328559670344</v>
      </c>
      <c r="C77" s="1">
        <f t="shared" si="3"/>
        <v>98.8976377952756</v>
      </c>
      <c r="D77" s="1">
        <f t="shared" si="4"/>
        <v>77.768225361052544</v>
      </c>
      <c r="E77" s="1">
        <f t="shared" si="0"/>
        <v>77.735958769147317</v>
      </c>
      <c r="F77" s="1">
        <f t="shared" si="1"/>
        <v>3.226659190522696E-2</v>
      </c>
    </row>
    <row r="78" spans="2:6">
      <c r="B78" s="1">
        <f t="shared" si="2"/>
        <v>0.71913950463648368</v>
      </c>
      <c r="C78" s="1">
        <f t="shared" si="3"/>
        <v>100.15748031496064</v>
      </c>
      <c r="D78" s="1">
        <f t="shared" si="4"/>
        <v>77.460736410797551</v>
      </c>
      <c r="E78" s="1">
        <f t="shared" si="0"/>
        <v>77.41883483592332</v>
      </c>
      <c r="F78" s="1">
        <f t="shared" si="1"/>
        <v>4.1901574874231073E-2</v>
      </c>
    </row>
    <row r="79" spans="2:6">
      <c r="B79" s="1">
        <f t="shared" si="2"/>
        <v>0.76408572367626393</v>
      </c>
      <c r="C79" s="1">
        <f t="shared" si="3"/>
        <v>101.41732283464567</v>
      </c>
      <c r="D79" s="1">
        <f t="shared" si="4"/>
        <v>77.133409463751931</v>
      </c>
      <c r="E79" s="1">
        <f t="shared" si="0"/>
        <v>77.079817608739603</v>
      </c>
      <c r="F79" s="1">
        <f t="shared" si="1"/>
        <v>5.3591855012328438E-2</v>
      </c>
    </row>
    <row r="80" spans="2:6">
      <c r="B80" s="1">
        <f t="shared" si="2"/>
        <v>0.80903194271604417</v>
      </c>
      <c r="C80" s="1">
        <f t="shared" si="3"/>
        <v>102.67716535433073</v>
      </c>
      <c r="D80" s="1">
        <f t="shared" si="4"/>
        <v>76.786244519915655</v>
      </c>
      <c r="E80" s="1">
        <f t="shared" si="0"/>
        <v>76.718616850751047</v>
      </c>
      <c r="F80" s="1">
        <f t="shared" si="1"/>
        <v>6.7627669164608051E-2</v>
      </c>
    </row>
    <row r="81" spans="2:6">
      <c r="B81" s="1">
        <f t="shared" si="2"/>
        <v>0.85397816175582442</v>
      </c>
      <c r="C81" s="1">
        <f t="shared" si="3"/>
        <v>103.93700787401576</v>
      </c>
      <c r="D81" s="1">
        <f t="shared" si="4"/>
        <v>76.419241579288737</v>
      </c>
      <c r="E81" s="1">
        <f t="shared" si="0"/>
        <v>76.334917659216131</v>
      </c>
      <c r="F81" s="1">
        <f t="shared" si="1"/>
        <v>8.4323920072606029E-2</v>
      </c>
    </row>
    <row r="82" spans="2:6">
      <c r="B82" s="1">
        <f t="shared" si="2"/>
        <v>0.89892438079560466</v>
      </c>
      <c r="C82" s="1">
        <f t="shared" si="3"/>
        <v>105.1968503937008</v>
      </c>
      <c r="D82" s="1">
        <f t="shared" si="4"/>
        <v>76.032400641871178</v>
      </c>
      <c r="E82" s="1">
        <f t="shared" si="0"/>
        <v>75.928378951729641</v>
      </c>
      <c r="F82" s="1">
        <f t="shared" si="1"/>
        <v>0.10402169014153628</v>
      </c>
    </row>
    <row r="83" spans="2:6">
      <c r="B83" s="1">
        <f t="shared" si="2"/>
        <v>0.9438705998353849</v>
      </c>
      <c r="C83" s="1">
        <f t="shared" si="3"/>
        <v>106.45669291338584</v>
      </c>
      <c r="D83" s="1">
        <f t="shared" si="4"/>
        <v>75.625721707662976</v>
      </c>
      <c r="E83" s="1">
        <f t="shared" si="0"/>
        <v>75.498631776256715</v>
      </c>
      <c r="F83" s="1">
        <f t="shared" si="1"/>
        <v>0.12708993140626035</v>
      </c>
    </row>
    <row r="84" spans="2:6">
      <c r="B84" s="1">
        <f t="shared" si="2"/>
        <v>0.98881681887516515</v>
      </c>
      <c r="C84" s="1">
        <f t="shared" si="3"/>
        <v>107.71653543307087</v>
      </c>
      <c r="D84" s="1">
        <f t="shared" si="4"/>
        <v>75.199204776664132</v>
      </c>
      <c r="E84" s="1">
        <f t="shared" si="0"/>
        <v>75.04527742361492</v>
      </c>
      <c r="F84" s="1">
        <f t="shared" si="1"/>
        <v>0.15392735304921246</v>
      </c>
    </row>
    <row r="85" spans="2:6">
      <c r="B85" s="1">
        <f t="shared" si="2"/>
        <v>1.0337630379149454</v>
      </c>
      <c r="C85" s="1">
        <f t="shared" si="3"/>
        <v>108.97637795275593</v>
      </c>
      <c r="D85" s="1">
        <f t="shared" si="4"/>
        <v>74.752849848874632</v>
      </c>
      <c r="E85" s="1">
        <f t="shared" si="0"/>
        <v>74.567885317601977</v>
      </c>
      <c r="F85" s="1">
        <f>D85-E85</f>
        <v>0.18496453127265511</v>
      </c>
    </row>
    <row r="86" spans="2:6">
      <c r="B86" s="1">
        <f t="shared" si="2"/>
        <v>1.0787092569547256</v>
      </c>
      <c r="C86" s="1">
        <f t="shared" si="3"/>
        <v>110.23622047244096</v>
      </c>
      <c r="D86" s="1">
        <f t="shared" si="4"/>
        <v>74.286656924294505</v>
      </c>
      <c r="E86" s="1">
        <f t="shared" si="0"/>
        <v>74.06599065388879</v>
      </c>
      <c r="F86" s="1">
        <f t="shared" si="1"/>
        <v>0.22066627040571518</v>
      </c>
    </row>
    <row r="87" spans="2:6">
      <c r="B87" s="1">
        <f t="shared" si="2"/>
        <v>1.1236554759945059</v>
      </c>
      <c r="C87" s="1">
        <f t="shared" si="3"/>
        <v>111.496062992126</v>
      </c>
      <c r="D87" s="1">
        <f t="shared" si="4"/>
        <v>73.800626002923721</v>
      </c>
      <c r="E87" s="1">
        <f t="shared" si="0"/>
        <v>73.539091753951055</v>
      </c>
      <c r="F87" s="1">
        <f t="shared" si="1"/>
        <v>0.26153424897266575</v>
      </c>
    </row>
    <row r="88" spans="2:6">
      <c r="B88" s="1">
        <f t="shared" si="2"/>
        <v>1.1686016950342861</v>
      </c>
      <c r="C88" s="1">
        <f t="shared" si="3"/>
        <v>112.75590551181105</v>
      </c>
      <c r="D88" s="1">
        <f t="shared" si="4"/>
        <v>73.294757084762296</v>
      </c>
      <c r="E88" s="1">
        <f t="shared" si="0"/>
        <v>72.986647094528919</v>
      </c>
      <c r="F88" s="1">
        <f t="shared" si="1"/>
        <v>0.30810999023337615</v>
      </c>
    </row>
    <row r="89" spans="2:6">
      <c r="B89" s="1">
        <f t="shared" si="2"/>
        <v>1.2135479140740664</v>
      </c>
      <c r="C89" s="1">
        <f t="shared" si="3"/>
        <v>114.01574803149609</v>
      </c>
      <c r="D89" s="1">
        <f t="shared" si="4"/>
        <v>72.769050169810228</v>
      </c>
      <c r="E89" s="1">
        <f t="shared" si="0"/>
        <v>72.408071966168038</v>
      </c>
      <c r="F89" s="1">
        <f t="shared" si="1"/>
        <v>0.36097820364219046</v>
      </c>
    </row>
    <row r="90" spans="2:6">
      <c r="B90" s="1">
        <f t="shared" si="2"/>
        <v>1.2584941331138466</v>
      </c>
      <c r="C90" s="1">
        <f t="shared" si="3"/>
        <v>115.27559055118112</v>
      </c>
      <c r="D90" s="1">
        <f t="shared" si="4"/>
        <v>72.223505258067519</v>
      </c>
      <c r="E90" s="1">
        <f t="shared" si="0"/>
        <v>71.802734706036233</v>
      </c>
      <c r="F90" s="1">
        <f t="shared" si="1"/>
        <v>0.42077055203128566</v>
      </c>
    </row>
    <row r="91" spans="2:6">
      <c r="B91" s="1">
        <f t="shared" si="2"/>
        <v>1.3034403521536269</v>
      </c>
      <c r="C91" s="1">
        <f t="shared" si="3"/>
        <v>116.53543307086616</v>
      </c>
      <c r="D91" s="1">
        <f t="shared" si="4"/>
        <v>71.658122349534153</v>
      </c>
      <c r="E91" s="1">
        <f t="shared" si="0"/>
        <v>71.169952440087101</v>
      </c>
      <c r="F91" s="1">
        <f t="shared" si="1"/>
        <v>0.48816990944705196</v>
      </c>
    </row>
    <row r="92" spans="2:6">
      <c r="B92" s="1">
        <f t="shared" si="2"/>
        <v>1.3483865711934071</v>
      </c>
      <c r="C92" s="1">
        <f t="shared" si="3"/>
        <v>117.7952755905512</v>
      </c>
      <c r="D92" s="1">
        <f t="shared" si="4"/>
        <v>71.07290144421016</v>
      </c>
      <c r="E92" s="1">
        <f t="shared" si="0"/>
        <v>70.508986257315357</v>
      </c>
      <c r="F92" s="1">
        <f t="shared" si="1"/>
        <v>0.56391518689480336</v>
      </c>
    </row>
    <row r="93" spans="2:6">
      <c r="B93" s="1">
        <f t="shared" si="2"/>
        <v>1.3933327902331873</v>
      </c>
      <c r="C93" s="1">
        <f t="shared" si="3"/>
        <v>119.05511811023624</v>
      </c>
      <c r="D93" s="1">
        <f t="shared" si="4"/>
        <v>70.467842542095511</v>
      </c>
      <c r="E93" s="1">
        <f t="shared" si="0"/>
        <v>69.819035723758731</v>
      </c>
      <c r="F93" s="1">
        <f t="shared" si="1"/>
        <v>0.64880681833678011</v>
      </c>
    </row>
    <row r="94" spans="2:6">
      <c r="B94" s="1">
        <f t="shared" si="2"/>
        <v>1.4382790092729676</v>
      </c>
      <c r="C94" s="1">
        <f t="shared" si="3"/>
        <v>120.31496062992127</v>
      </c>
      <c r="D94" s="1">
        <f t="shared" si="4"/>
        <v>69.84294564319022</v>
      </c>
      <c r="E94" s="1">
        <f t="shared" si="0"/>
        <v>69.099232625318621</v>
      </c>
      <c r="F94" s="1">
        <f t="shared" si="1"/>
        <v>0.74371301787159894</v>
      </c>
    </row>
    <row r="95" spans="2:6">
      <c r="B95" s="1">
        <f t="shared" si="2"/>
        <v>1.4832252283127478</v>
      </c>
      <c r="C95" s="1">
        <f t="shared" si="3"/>
        <v>121.57480314960632</v>
      </c>
      <c r="D95" s="1">
        <f t="shared" si="4"/>
        <v>69.198210747494286</v>
      </c>
      <c r="E95" s="1">
        <f t="shared" si="0"/>
        <v>68.348633805449865</v>
      </c>
      <c r="F95" s="1">
        <f t="shared" si="1"/>
        <v>0.84957694204442191</v>
      </c>
    </row>
    <row r="96" spans="2:6">
      <c r="B96" s="1">
        <f t="shared" si="2"/>
        <v>1.5281714473525281</v>
      </c>
      <c r="C96" s="1">
        <f t="shared" si="3"/>
        <v>122.83464566929136</v>
      </c>
      <c r="D96" s="1">
        <f t="shared" si="4"/>
        <v>68.533637855007711</v>
      </c>
      <c r="E96" s="1">
        <f t="shared" si="0"/>
        <v>67.566212935062879</v>
      </c>
      <c r="F96" s="1">
        <f t="shared" si="1"/>
        <v>0.9674249199448326</v>
      </c>
    </row>
    <row r="97" spans="2:6">
      <c r="B97" s="1">
        <f t="shared" si="2"/>
        <v>1.5731176663923083</v>
      </c>
      <c r="C97" s="1">
        <f t="shared" si="3"/>
        <v>124.09448818897641</v>
      </c>
      <c r="D97" s="1">
        <f t="shared" si="4"/>
        <v>67.849226965730494</v>
      </c>
      <c r="E97" s="1">
        <f t="shared" si="0"/>
        <v>66.750851015940015</v>
      </c>
      <c r="F97" s="1">
        <f t="shared" si="1"/>
        <v>1.0983759497904799</v>
      </c>
    </row>
    <row r="98" spans="2:6">
      <c r="B98" s="1">
        <f t="shared" si="2"/>
        <v>1.6180638854320886</v>
      </c>
      <c r="C98" s="1">
        <f t="shared" si="3"/>
        <v>125.35433070866145</v>
      </c>
      <c r="D98" s="1">
        <f t="shared" si="4"/>
        <v>67.144978079662621</v>
      </c>
      <c r="E98" s="1">
        <f t="shared" si="0"/>
        <v>65.901325373389639</v>
      </c>
      <c r="F98" s="1">
        <f t="shared" si="1"/>
        <v>1.2436527062729823</v>
      </c>
    </row>
    <row r="99" spans="2:6">
      <c r="B99" s="1">
        <f t="shared" si="2"/>
        <v>1.6630101044718688</v>
      </c>
      <c r="C99" s="1">
        <f t="shared" si="3"/>
        <v>126.61417322834649</v>
      </c>
      <c r="D99" s="1">
        <f t="shared" si="4"/>
        <v>66.420891196804121</v>
      </c>
      <c r="E99" s="1">
        <f t="shared" si="0"/>
        <v>65.016296835775762</v>
      </c>
      <c r="F99" s="1">
        <f t="shared" si="1"/>
        <v>1.4045943610283587</v>
      </c>
    </row>
    <row r="100" spans="2:6">
      <c r="B100" s="1">
        <f t="shared" si="2"/>
        <v>1.7079563235116491</v>
      </c>
      <c r="C100" s="1">
        <f t="shared" si="3"/>
        <v>127.87401574803152</v>
      </c>
      <c r="D100" s="1">
        <f t="shared" si="4"/>
        <v>65.676966317154964</v>
      </c>
      <c r="E100" s="1">
        <f t="shared" si="0"/>
        <v>64.09429472392398</v>
      </c>
      <c r="F100" s="1">
        <f t="shared" si="1"/>
        <v>1.5826715932309838</v>
      </c>
    </row>
    <row r="101" spans="2:6">
      <c r="B101" s="1">
        <f t="shared" si="2"/>
        <v>1.7529025425514293</v>
      </c>
      <c r="C101" s="1">
        <f t="shared" si="3"/>
        <v>129.13385826771656</v>
      </c>
      <c r="D101" s="1">
        <f t="shared" si="4"/>
        <v>64.913203440715165</v>
      </c>
      <c r="E101" s="1">
        <f t="shared" si="0"/>
        <v>63.133699176651611</v>
      </c>
      <c r="F101" s="1">
        <f t="shared" si="1"/>
        <v>1.7795042640635543</v>
      </c>
    </row>
    <row r="102" spans="2:6">
      <c r="B102" s="1">
        <f t="shared" si="2"/>
        <v>1.7978487615912095</v>
      </c>
      <c r="C102" s="1">
        <f t="shared" si="3"/>
        <v>130.3937007874016</v>
      </c>
      <c r="D102" s="1">
        <f t="shared" si="4"/>
        <v>64.129602567484724</v>
      </c>
      <c r="E102" s="1">
        <f t="shared" si="0"/>
        <v>62.13272021205767</v>
      </c>
      <c r="F102" s="1">
        <f t="shared" si="1"/>
        <v>1.9968823554270543</v>
      </c>
    </row>
    <row r="103" spans="2:6">
      <c r="B103" s="1">
        <f t="shared" si="2"/>
        <v>1.8427949806309898</v>
      </c>
      <c r="C103" s="1">
        <f t="shared" si="3"/>
        <v>131.65354330708664</v>
      </c>
      <c r="D103" s="1">
        <f t="shared" si="4"/>
        <v>63.326163697463642</v>
      </c>
      <c r="E103" s="1">
        <f t="shared" si="0"/>
        <v>61.089372756830016</v>
      </c>
      <c r="F103" s="1">
        <f t="shared" si="1"/>
        <v>2.2367909406336253</v>
      </c>
    </row>
    <row r="104" spans="2:6">
      <c r="B104" s="1">
        <f t="shared" si="2"/>
        <v>1.88774119967077</v>
      </c>
      <c r="C104" s="1">
        <f t="shared" si="3"/>
        <v>132.91338582677167</v>
      </c>
      <c r="D104" s="1">
        <f t="shared" si="4"/>
        <v>62.50288683065191</v>
      </c>
      <c r="E104" s="1">
        <f t="shared" si="0"/>
        <v>60.001446652119974</v>
      </c>
      <c r="F104" s="1">
        <f t="shared" si="1"/>
        <v>2.5014401785319365</v>
      </c>
    </row>
    <row r="105" spans="2:6">
      <c r="B105" s="1">
        <f t="shared" si="2"/>
        <v>1.9326874187105503</v>
      </c>
      <c r="C105" s="1">
        <f t="shared" si="3"/>
        <v>134.17322834645671</v>
      </c>
      <c r="D105" s="1">
        <f t="shared" si="4"/>
        <v>61.659771967049537</v>
      </c>
      <c r="E105" s="1">
        <f t="shared" si="0"/>
        <v>58.866470341975315</v>
      </c>
      <c r="F105" s="1">
        <f t="shared" si="1"/>
        <v>2.7933016250742213</v>
      </c>
    </row>
    <row r="106" spans="2:6">
      <c r="B106" s="1">
        <f t="shared" si="2"/>
        <v>1.9776336377503305</v>
      </c>
      <c r="C106" s="1">
        <f t="shared" si="3"/>
        <v>135.43307086614178</v>
      </c>
      <c r="D106" s="1">
        <f t="shared" si="4"/>
        <v>60.796819106656514</v>
      </c>
      <c r="E106" s="1">
        <f t="shared" si="0"/>
        <v>57.681666535817982</v>
      </c>
      <c r="F106" s="1">
        <f t="shared" si="1"/>
        <v>3.1151525708385321</v>
      </c>
    </row>
    <row r="107" spans="2:6">
      <c r="B107" s="1">
        <f t="shared" si="2"/>
        <v>2.0225798567901108</v>
      </c>
      <c r="C107" s="1">
        <f t="shared" si="3"/>
        <v>136.69291338582681</v>
      </c>
      <c r="D107" s="1">
        <f t="shared" si="4"/>
        <v>59.91402824947285</v>
      </c>
      <c r="E107" s="1">
        <f t="shared" si="0"/>
        <v>56.443897560561311</v>
      </c>
      <c r="F107" s="1">
        <f t="shared" si="1"/>
        <v>3.4701306889115386</v>
      </c>
    </row>
    <row r="108" spans="2:6">
      <c r="B108" s="1">
        <f t="shared" si="2"/>
        <v>2.0675260758298908</v>
      </c>
      <c r="C108" s="1">
        <f t="shared" si="3"/>
        <v>137.95275590551185</v>
      </c>
      <c r="D108" s="1">
        <f t="shared" si="4"/>
        <v>59.011399395498557</v>
      </c>
      <c r="E108" s="1">
        <f t="shared" si="0"/>
        <v>55.149597305475965</v>
      </c>
      <c r="F108" s="1">
        <f t="shared" si="1"/>
        <v>3.8618020900225929</v>
      </c>
    </row>
    <row r="109" spans="2:6">
      <c r="B109" s="1">
        <f t="shared" si="2"/>
        <v>2.1124722948696708</v>
      </c>
      <c r="C109" s="1">
        <f t="shared" si="3"/>
        <v>139.21259842519686</v>
      </c>
      <c r="D109" s="1">
        <f t="shared" si="4"/>
        <v>58.088932544733609</v>
      </c>
      <c r="E109" s="1">
        <f t="shared" si="0"/>
        <v>53.794685497141579</v>
      </c>
      <c r="F109" s="1">
        <f t="shared" si="1"/>
        <v>4.2942470475920302</v>
      </c>
    </row>
    <row r="110" spans="2:6">
      <c r="B110" s="1">
        <f t="shared" si="2"/>
        <v>2.1574185139094508</v>
      </c>
      <c r="C110" s="1">
        <f t="shared" si="3"/>
        <v>140.4724409448819</v>
      </c>
      <c r="D110" s="1">
        <f t="shared" si="4"/>
        <v>57.146627697178019</v>
      </c>
      <c r="E110" s="1">
        <f t="shared" si="0"/>
        <v>52.374458337702848</v>
      </c>
      <c r="F110" s="1">
        <f t="shared" si="1"/>
        <v>4.7721693594751713</v>
      </c>
    </row>
    <row r="111" spans="2:6">
      <c r="B111" s="1">
        <f t="shared" si="2"/>
        <v>2.2023647329492309</v>
      </c>
      <c r="C111" s="1">
        <f t="shared" si="3"/>
        <v>141.73228346456693</v>
      </c>
      <c r="D111" s="1">
        <f t="shared" si="4"/>
        <v>56.184484852831787</v>
      </c>
      <c r="E111" s="1">
        <f t="shared" si="0"/>
        <v>50.883446996546489</v>
      </c>
      <c r="F111" s="1">
        <f t="shared" si="1"/>
        <v>5.3010378562852978</v>
      </c>
    </row>
    <row r="112" spans="2:6">
      <c r="B112" s="1">
        <f t="shared" si="2"/>
        <v>2.2473109519890109</v>
      </c>
      <c r="C112" s="1">
        <f t="shared" si="3"/>
        <v>142.99212598425197</v>
      </c>
      <c r="D112" s="1">
        <f t="shared" si="4"/>
        <v>55.202504011694906</v>
      </c>
      <c r="E112" s="1">
        <f t="shared" si="0"/>
        <v>49.315231561700365</v>
      </c>
      <c r="F112" s="1">
        <f t="shared" si="1"/>
        <v>5.8872724499945406</v>
      </c>
    </row>
    <row r="113" spans="2:6">
      <c r="B113" s="1">
        <f t="shared" si="2"/>
        <v>2.2922571710287909</v>
      </c>
      <c r="C113" s="1">
        <f t="shared" si="3"/>
        <v>144.25196850393701</v>
      </c>
      <c r="D113" s="1">
        <f t="shared" si="4"/>
        <v>54.200685173767383</v>
      </c>
      <c r="E113" s="1">
        <f t="shared" si="0"/>
        <v>47.662191969831674</v>
      </c>
      <c r="F113" s="1">
        <f t="shared" si="1"/>
        <v>6.5384932039357082</v>
      </c>
    </row>
    <row r="114" spans="2:6">
      <c r="B114" s="1">
        <f t="shared" si="2"/>
        <v>2.3372033900685709</v>
      </c>
      <c r="C114" s="1">
        <f t="shared" si="3"/>
        <v>145.51181102362204</v>
      </c>
      <c r="D114" s="1">
        <f t="shared" si="4"/>
        <v>53.179028339049218</v>
      </c>
      <c r="E114" s="1">
        <f t="shared" si="0"/>
        <v>45.915167607286733</v>
      </c>
      <c r="F114" s="1">
        <f t="shared" si="1"/>
        <v>7.2638607317624846</v>
      </c>
    </row>
    <row r="115" spans="2:6">
      <c r="B115" s="1">
        <f t="shared" si="2"/>
        <v>2.3821496091083509</v>
      </c>
      <c r="C115" s="1">
        <f t="shared" si="3"/>
        <v>146.77165354330708</v>
      </c>
      <c r="D115" s="1">
        <f t="shared" si="4"/>
        <v>52.137533507540411</v>
      </c>
      <c r="E115" s="1">
        <f t="shared" si="0"/>
        <v>44.062980869348443</v>
      </c>
      <c r="F115" s="1">
        <f t="shared" si="1"/>
        <v>8.0745526381919674</v>
      </c>
    </row>
    <row r="116" spans="2:6">
      <c r="B116" s="1">
        <f t="shared" si="2"/>
        <v>2.427095828148131</v>
      </c>
      <c r="C116" s="1">
        <f t="shared" si="3"/>
        <v>148.03149606299212</v>
      </c>
      <c r="D116" s="1">
        <f t="shared" si="4"/>
        <v>51.076200679240955</v>
      </c>
      <c r="E116" s="1">
        <f t="shared" si="0"/>
        <v>42.091751489229907</v>
      </c>
      <c r="F116" s="1">
        <f t="shared" si="1"/>
        <v>8.9844491900110484</v>
      </c>
    </row>
    <row r="117" spans="2:6">
      <c r="B117" s="1">
        <f t="shared" si="2"/>
        <v>2.472042047187911</v>
      </c>
      <c r="C117" s="1">
        <f t="shared" si="3"/>
        <v>149.29133858267716</v>
      </c>
      <c r="D117" s="1">
        <f t="shared" si="4"/>
        <v>49.995029854150857</v>
      </c>
      <c r="E117" s="1">
        <f t="shared" si="0"/>
        <v>39.983876718257271</v>
      </c>
      <c r="F117" s="1">
        <f t="shared" si="1"/>
        <v>10.011153135893586</v>
      </c>
    </row>
    <row r="118" spans="2:6">
      <c r="B118" s="1">
        <f t="shared" si="2"/>
        <v>2.516988266227691</v>
      </c>
      <c r="C118" s="1">
        <f t="shared" si="3"/>
        <v>150.55118110236219</v>
      </c>
      <c r="D118" s="1">
        <f t="shared" si="4"/>
        <v>48.894021032270118</v>
      </c>
      <c r="E118" s="1">
        <f t="shared" si="0"/>
        <v>37.716453240750148</v>
      </c>
      <c r="F118" s="1">
        <f t="shared" si="1"/>
        <v>11.177567791519969</v>
      </c>
    </row>
    <row r="119" spans="2:6">
      <c r="B119" s="1">
        <f t="shared" si="2"/>
        <v>2.561934485267471</v>
      </c>
      <c r="C119" s="1">
        <f t="shared" si="3"/>
        <v>151.81102362204723</v>
      </c>
      <c r="D119" s="1">
        <f t="shared" si="4"/>
        <v>47.773174213598729</v>
      </c>
      <c r="E119" s="1">
        <f t="shared" si="0"/>
        <v>35.258713623071593</v>
      </c>
      <c r="F119" s="1">
        <f t="shared" si="1"/>
        <v>12.514460590527136</v>
      </c>
    </row>
    <row r="120" spans="2:6">
      <c r="B120" s="1">
        <f t="shared" si="2"/>
        <v>2.6068807043072511</v>
      </c>
      <c r="C120" s="1">
        <f t="shared" si="3"/>
        <v>153.07086614173227</v>
      </c>
      <c r="D120" s="1">
        <f t="shared" si="4"/>
        <v>46.632489398136705</v>
      </c>
      <c r="E120" s="1">
        <f t="shared" si="0"/>
        <v>32.567599255963657</v>
      </c>
      <c r="F120" s="1">
        <f t="shared" si="1"/>
        <v>14.064890142173049</v>
      </c>
    </row>
    <row r="121" spans="2:6">
      <c r="B121" s="1">
        <f t="shared" si="2"/>
        <v>2.6518269233470311</v>
      </c>
      <c r="C121" s="1">
        <f t="shared" si="3"/>
        <v>154.3307086614173</v>
      </c>
      <c r="D121" s="1">
        <f t="shared" si="4"/>
        <v>45.471966585884033</v>
      </c>
      <c r="E121" s="1">
        <f t="shared" si="0"/>
        <v>29.579481907083881</v>
      </c>
      <c r="F121" s="1">
        <f t="shared" si="1"/>
        <v>15.892484678800152</v>
      </c>
    </row>
    <row r="122" spans="2:6">
      <c r="B122" s="1">
        <f t="shared" si="2"/>
        <v>2.6967731423868111</v>
      </c>
      <c r="C122" s="1">
        <f t="shared" si="3"/>
        <v>155.59055118110231</v>
      </c>
      <c r="D122" s="1">
        <f t="shared" si="4"/>
        <v>44.291605776840719</v>
      </c>
      <c r="E122" s="1">
        <f t="shared" si="0"/>
        <v>26.192910722887444</v>
      </c>
      <c r="F122" s="1">
        <f t="shared" si="1"/>
        <v>18.098695053953275</v>
      </c>
    </row>
    <row r="123" spans="2:6">
      <c r="B123" s="1">
        <f t="shared" si="2"/>
        <v>2.7417193614265911</v>
      </c>
      <c r="C123" s="1">
        <f t="shared" si="3"/>
        <v>156.85039370078735</v>
      </c>
      <c r="D123" s="1">
        <f t="shared" si="4"/>
        <v>43.091406971006755</v>
      </c>
      <c r="E123" s="1">
        <f t="shared" si="0"/>
        <v>22.226492931499191</v>
      </c>
      <c r="F123" s="1">
        <f t="shared" si="1"/>
        <v>20.864914039507564</v>
      </c>
    </row>
    <row r="124" spans="2:6">
      <c r="B124" s="1">
        <f t="shared" si="2"/>
        <v>2.7866655804663711</v>
      </c>
      <c r="C124" s="1">
        <f t="shared" si="3"/>
        <v>158.11023622047239</v>
      </c>
      <c r="D124" s="1">
        <f t="shared" si="4"/>
        <v>41.87137016838215</v>
      </c>
      <c r="E124" s="1">
        <f t="shared" si="0"/>
        <v>17.285571948362133</v>
      </c>
      <c r="F124" s="1">
        <f t="shared" si="1"/>
        <v>24.585798220020017</v>
      </c>
    </row>
    <row r="125" spans="2:6">
      <c r="B125" s="1">
        <f t="shared" si="2"/>
        <v>2.8316117995061512</v>
      </c>
      <c r="C125" s="1">
        <f t="shared" si="3"/>
        <v>159.37007874015742</v>
      </c>
      <c r="D125" s="1">
        <f t="shared" si="4"/>
        <v>40.631495368966903</v>
      </c>
      <c r="E125" s="1">
        <f t="shared" si="0"/>
        <v>10.01951100509452</v>
      </c>
      <c r="F125" s="1">
        <f t="shared" si="1"/>
        <v>30.611984363872381</v>
      </c>
    </row>
    <row r="126" spans="2:6">
      <c r="B126" s="1">
        <f t="shared" si="2"/>
        <v>2.8765580185459312</v>
      </c>
      <c r="C126" s="1">
        <f t="shared" si="3"/>
        <v>160.62992125984243</v>
      </c>
      <c r="D126" s="1">
        <f t="shared" si="4"/>
        <v>39.371782572761013</v>
      </c>
      <c r="E126" s="1" t="e">
        <f t="shared" si="0"/>
        <v>#NUM!</v>
      </c>
      <c r="F126" s="1" t="e">
        <f t="shared" si="1"/>
        <v>#NUM!</v>
      </c>
    </row>
    <row r="127" spans="2:6">
      <c r="B127" s="1">
        <f t="shared" si="2"/>
        <v>2.9215042375857112</v>
      </c>
      <c r="C127" s="1">
        <f t="shared" si="3"/>
        <v>161.88976377952747</v>
      </c>
      <c r="D127" s="1">
        <f t="shared" si="4"/>
        <v>38.092231779764475</v>
      </c>
      <c r="E127" s="1" t="e">
        <f t="shared" ref="E127:E188" si="5">($C$8^2-(C127-$C$8)^2    )^0.5</f>
        <v>#NUM!</v>
      </c>
      <c r="F127" s="1" t="e">
        <f t="shared" ref="F127:F188" si="6">D127-E127</f>
        <v>#NUM!</v>
      </c>
    </row>
    <row r="128" spans="2:6">
      <c r="B128" s="1">
        <f t="shared" ref="B128:B188" si="7">B127+$C$57</f>
        <v>2.9664504566254912</v>
      </c>
      <c r="C128" s="1">
        <f t="shared" ref="C128:C188" si="8">$C$53+$G$53*B128</f>
        <v>163.14960629921251</v>
      </c>
      <c r="D128" s="1">
        <f t="shared" ref="D128:D188" si="9">$C$55+$G$55*B128-9.82*B128^2/2</f>
        <v>36.792842989977288</v>
      </c>
      <c r="E128" s="1" t="e">
        <f t="shared" si="5"/>
        <v>#NUM!</v>
      </c>
      <c r="F128" s="1" t="e">
        <f t="shared" si="6"/>
        <v>#NUM!</v>
      </c>
    </row>
    <row r="129" spans="2:6">
      <c r="B129" s="1">
        <f t="shared" si="7"/>
        <v>3.0113966756652712</v>
      </c>
      <c r="C129" s="1">
        <f t="shared" si="8"/>
        <v>164.40944881889754</v>
      </c>
      <c r="D129" s="1">
        <f t="shared" si="9"/>
        <v>35.473616203399473</v>
      </c>
      <c r="E129" s="1" t="e">
        <f t="shared" si="5"/>
        <v>#NUM!</v>
      </c>
      <c r="F129" s="1" t="e">
        <f t="shared" si="6"/>
        <v>#NUM!</v>
      </c>
    </row>
    <row r="130" spans="2:6">
      <c r="B130" s="1">
        <f t="shared" si="7"/>
        <v>3.0563428947050513</v>
      </c>
      <c r="C130" s="1">
        <f t="shared" si="8"/>
        <v>165.66929133858258</v>
      </c>
      <c r="D130" s="1">
        <f t="shared" si="9"/>
        <v>34.134551420031002</v>
      </c>
      <c r="E130" s="1" t="e">
        <f t="shared" si="5"/>
        <v>#NUM!</v>
      </c>
      <c r="F130" s="1" t="e">
        <f t="shared" si="6"/>
        <v>#NUM!</v>
      </c>
    </row>
    <row r="131" spans="2:6">
      <c r="B131" s="1">
        <f t="shared" si="7"/>
        <v>3.1012891137448313</v>
      </c>
      <c r="C131" s="1">
        <f t="shared" si="8"/>
        <v>166.92913385826762</v>
      </c>
      <c r="D131" s="1">
        <f t="shared" si="9"/>
        <v>32.775648639871889</v>
      </c>
      <c r="E131" s="1" t="e">
        <f t="shared" si="5"/>
        <v>#NUM!</v>
      </c>
      <c r="F131" s="1" t="e">
        <f t="shared" si="6"/>
        <v>#NUM!</v>
      </c>
    </row>
    <row r="132" spans="2:6">
      <c r="B132" s="1">
        <f t="shared" si="7"/>
        <v>3.1462353327846113</v>
      </c>
      <c r="C132" s="1">
        <f t="shared" si="8"/>
        <v>168.18897637795266</v>
      </c>
      <c r="D132" s="1">
        <f t="shared" si="9"/>
        <v>31.396907862922134</v>
      </c>
      <c r="E132" s="1" t="e">
        <f t="shared" si="5"/>
        <v>#NUM!</v>
      </c>
      <c r="F132" s="1" t="e">
        <f t="shared" si="6"/>
        <v>#NUM!</v>
      </c>
    </row>
    <row r="133" spans="2:6">
      <c r="B133" s="1">
        <f t="shared" si="7"/>
        <v>3.1911815518243913</v>
      </c>
      <c r="C133" s="1">
        <f t="shared" si="8"/>
        <v>169.44881889763769</v>
      </c>
      <c r="D133" s="1">
        <f t="shared" si="9"/>
        <v>29.99832908918173</v>
      </c>
      <c r="E133" s="1" t="e">
        <f t="shared" si="5"/>
        <v>#NUM!</v>
      </c>
      <c r="F133" s="1" t="e">
        <f t="shared" si="6"/>
        <v>#NUM!</v>
      </c>
    </row>
    <row r="134" spans="2:6">
      <c r="B134" s="1">
        <f t="shared" si="7"/>
        <v>3.2361277708641714</v>
      </c>
      <c r="C134" s="1">
        <f t="shared" si="8"/>
        <v>170.70866141732273</v>
      </c>
      <c r="D134" s="1">
        <f t="shared" si="9"/>
        <v>28.579912318650692</v>
      </c>
      <c r="E134" s="1" t="e">
        <f t="shared" si="5"/>
        <v>#NUM!</v>
      </c>
      <c r="F134" s="1" t="e">
        <f t="shared" si="6"/>
        <v>#NUM!</v>
      </c>
    </row>
    <row r="135" spans="2:6">
      <c r="B135" s="1">
        <f t="shared" si="7"/>
        <v>3.2810739899039514</v>
      </c>
      <c r="C135" s="1">
        <f t="shared" si="8"/>
        <v>171.96850393700777</v>
      </c>
      <c r="D135" s="1">
        <f t="shared" si="9"/>
        <v>27.141657551329004</v>
      </c>
      <c r="E135" s="1" t="e">
        <f t="shared" si="5"/>
        <v>#NUM!</v>
      </c>
      <c r="F135" s="1" t="e">
        <f t="shared" si="6"/>
        <v>#NUM!</v>
      </c>
    </row>
    <row r="136" spans="2:6">
      <c r="B136" s="1">
        <f t="shared" si="7"/>
        <v>3.3260202089437314</v>
      </c>
      <c r="C136" s="1">
        <f t="shared" si="8"/>
        <v>173.2283464566928</v>
      </c>
      <c r="D136" s="1">
        <f t="shared" si="9"/>
        <v>25.683564787216675</v>
      </c>
      <c r="E136" s="1" t="e">
        <f t="shared" si="5"/>
        <v>#NUM!</v>
      </c>
      <c r="F136" s="1" t="e">
        <f t="shared" si="6"/>
        <v>#NUM!</v>
      </c>
    </row>
    <row r="137" spans="2:6">
      <c r="B137" s="1">
        <f t="shared" si="7"/>
        <v>3.3709664279835114</v>
      </c>
      <c r="C137" s="1">
        <f t="shared" si="8"/>
        <v>174.48818897637784</v>
      </c>
      <c r="D137" s="1">
        <f t="shared" si="9"/>
        <v>24.205634026313703</v>
      </c>
      <c r="E137" s="1" t="e">
        <f t="shared" si="5"/>
        <v>#NUM!</v>
      </c>
      <c r="F137" s="1" t="e">
        <f t="shared" si="6"/>
        <v>#NUM!</v>
      </c>
    </row>
    <row r="138" spans="2:6">
      <c r="B138" s="1">
        <f t="shared" si="7"/>
        <v>3.4159126470232914</v>
      </c>
      <c r="C138" s="1">
        <f t="shared" si="8"/>
        <v>175.74803149606288</v>
      </c>
      <c r="D138" s="1">
        <f t="shared" si="9"/>
        <v>22.707865268620083</v>
      </c>
      <c r="E138" s="1" t="e">
        <f t="shared" si="5"/>
        <v>#NUM!</v>
      </c>
      <c r="F138" s="1" t="e">
        <f t="shared" si="6"/>
        <v>#NUM!</v>
      </c>
    </row>
    <row r="139" spans="2:6">
      <c r="B139" s="1">
        <f t="shared" si="7"/>
        <v>3.4608588660630715</v>
      </c>
      <c r="C139" s="1">
        <f t="shared" si="8"/>
        <v>177.00787401574792</v>
      </c>
      <c r="D139" s="1">
        <f t="shared" si="9"/>
        <v>21.19025851413582</v>
      </c>
      <c r="E139" s="1" t="e">
        <f t="shared" si="5"/>
        <v>#NUM!</v>
      </c>
      <c r="F139" s="1" t="e">
        <f t="shared" si="6"/>
        <v>#NUM!</v>
      </c>
    </row>
    <row r="140" spans="2:6">
      <c r="B140" s="1">
        <f t="shared" si="7"/>
        <v>3.5058050851028515</v>
      </c>
      <c r="C140" s="1">
        <f t="shared" si="8"/>
        <v>178.26771653543292</v>
      </c>
      <c r="D140" s="1">
        <f t="shared" si="9"/>
        <v>19.652813762860909</v>
      </c>
      <c r="E140" s="1" t="e">
        <f t="shared" si="5"/>
        <v>#NUM!</v>
      </c>
      <c r="F140" s="1" t="e">
        <f t="shared" si="6"/>
        <v>#NUM!</v>
      </c>
    </row>
    <row r="141" spans="2:6">
      <c r="B141" s="1">
        <f t="shared" si="7"/>
        <v>3.5507513041426315</v>
      </c>
      <c r="C141" s="1">
        <f t="shared" si="8"/>
        <v>179.52755905511796</v>
      </c>
      <c r="D141" s="1">
        <f t="shared" si="9"/>
        <v>18.095531014795355</v>
      </c>
      <c r="E141" s="1" t="e">
        <f t="shared" si="5"/>
        <v>#NUM!</v>
      </c>
      <c r="F141" s="1" t="e">
        <f t="shared" si="6"/>
        <v>#NUM!</v>
      </c>
    </row>
    <row r="142" spans="2:6">
      <c r="B142" s="1">
        <f t="shared" si="7"/>
        <v>3.5956975231824115</v>
      </c>
      <c r="C142" s="1">
        <f t="shared" si="8"/>
        <v>180.787401574803</v>
      </c>
      <c r="D142" s="1">
        <f t="shared" si="9"/>
        <v>16.51841026993916</v>
      </c>
      <c r="E142" s="1" t="e">
        <f t="shared" si="5"/>
        <v>#NUM!</v>
      </c>
      <c r="F142" s="1" t="e">
        <f t="shared" si="6"/>
        <v>#NUM!</v>
      </c>
    </row>
    <row r="143" spans="2:6">
      <c r="B143" s="1">
        <f t="shared" si="7"/>
        <v>3.6406437422221916</v>
      </c>
      <c r="C143" s="1">
        <f t="shared" si="8"/>
        <v>182.04724409448804</v>
      </c>
      <c r="D143" s="1">
        <f t="shared" si="9"/>
        <v>14.921451528292323</v>
      </c>
      <c r="E143" s="1" t="e">
        <f t="shared" si="5"/>
        <v>#NUM!</v>
      </c>
      <c r="F143" s="1" t="e">
        <f t="shared" si="6"/>
        <v>#NUM!</v>
      </c>
    </row>
    <row r="144" spans="2:6">
      <c r="B144" s="1">
        <f t="shared" si="7"/>
        <v>3.6855899612619716</v>
      </c>
      <c r="C144" s="1">
        <f t="shared" si="8"/>
        <v>183.30708661417307</v>
      </c>
      <c r="D144" s="1">
        <f t="shared" si="9"/>
        <v>13.304654789854837</v>
      </c>
      <c r="E144" s="1" t="e">
        <f t="shared" si="5"/>
        <v>#NUM!</v>
      </c>
      <c r="F144" s="1" t="e">
        <f t="shared" si="6"/>
        <v>#NUM!</v>
      </c>
    </row>
    <row r="145" spans="2:6">
      <c r="B145" s="1">
        <f t="shared" si="7"/>
        <v>3.7305361803017516</v>
      </c>
      <c r="C145" s="1">
        <f t="shared" si="8"/>
        <v>184.56692913385808</v>
      </c>
      <c r="D145" s="1">
        <f t="shared" si="9"/>
        <v>11.668020054626709</v>
      </c>
      <c r="E145" s="1" t="e">
        <f t="shared" si="5"/>
        <v>#NUM!</v>
      </c>
      <c r="F145" s="1" t="e">
        <f t="shared" si="6"/>
        <v>#NUM!</v>
      </c>
    </row>
    <row r="146" spans="2:6">
      <c r="B146" s="1">
        <f t="shared" si="7"/>
        <v>3.7754823993415316</v>
      </c>
      <c r="C146" s="1">
        <f t="shared" si="8"/>
        <v>185.82677165354312</v>
      </c>
      <c r="D146" s="1">
        <f t="shared" si="9"/>
        <v>10.011547322607953</v>
      </c>
      <c r="E146" s="1" t="e">
        <f t="shared" si="5"/>
        <v>#NUM!</v>
      </c>
      <c r="F146" s="1" t="e">
        <f t="shared" si="6"/>
        <v>#NUM!</v>
      </c>
    </row>
    <row r="147" spans="2:6">
      <c r="B147" s="1">
        <f t="shared" si="7"/>
        <v>3.8204286183813116</v>
      </c>
      <c r="C147" s="1">
        <f t="shared" si="8"/>
        <v>187.08661417322816</v>
      </c>
      <c r="D147" s="1">
        <f t="shared" si="9"/>
        <v>8.3352365937985269</v>
      </c>
      <c r="E147" s="1" t="e">
        <f t="shared" si="5"/>
        <v>#NUM!</v>
      </c>
      <c r="F147" s="1" t="e">
        <f t="shared" si="6"/>
        <v>#NUM!</v>
      </c>
    </row>
    <row r="148" spans="2:6">
      <c r="B148" s="1">
        <f t="shared" si="7"/>
        <v>3.8653748374210917</v>
      </c>
      <c r="C148" s="1">
        <f t="shared" si="8"/>
        <v>188.34645669291319</v>
      </c>
      <c r="D148" s="1">
        <f t="shared" si="9"/>
        <v>6.6390878681984731</v>
      </c>
      <c r="E148" s="1" t="e">
        <f t="shared" si="5"/>
        <v>#NUM!</v>
      </c>
      <c r="F148" s="1" t="e">
        <f t="shared" si="6"/>
        <v>#NUM!</v>
      </c>
    </row>
    <row r="149" spans="2:6">
      <c r="B149" s="1">
        <f t="shared" si="7"/>
        <v>3.9103210564608717</v>
      </c>
      <c r="C149" s="1">
        <f t="shared" si="8"/>
        <v>189.60629921259823</v>
      </c>
      <c r="D149" s="1">
        <f t="shared" si="9"/>
        <v>4.9231011458077631</v>
      </c>
      <c r="E149" s="1" t="e">
        <f t="shared" si="5"/>
        <v>#NUM!</v>
      </c>
      <c r="F149" s="1" t="e">
        <f t="shared" si="6"/>
        <v>#NUM!</v>
      </c>
    </row>
    <row r="150" spans="2:6">
      <c r="B150" s="1">
        <f t="shared" si="7"/>
        <v>3.9552672755006517</v>
      </c>
      <c r="C150" s="1">
        <f t="shared" si="8"/>
        <v>190.86614173228327</v>
      </c>
      <c r="D150" s="1">
        <f t="shared" si="9"/>
        <v>3.1872764266264255</v>
      </c>
      <c r="E150" s="1" t="e">
        <f t="shared" si="5"/>
        <v>#NUM!</v>
      </c>
      <c r="F150" s="1" t="e">
        <f t="shared" si="6"/>
        <v>#NUM!</v>
      </c>
    </row>
    <row r="151" spans="2:6">
      <c r="B151" s="1">
        <f t="shared" si="7"/>
        <v>4.0002134945404322</v>
      </c>
      <c r="C151" s="1">
        <f t="shared" si="8"/>
        <v>192.1259842519683</v>
      </c>
      <c r="D151" s="1">
        <f t="shared" si="9"/>
        <v>1.4316137106544176</v>
      </c>
      <c r="E151" s="1" t="e">
        <f t="shared" si="5"/>
        <v>#NUM!</v>
      </c>
      <c r="F151" s="1" t="e">
        <f t="shared" si="6"/>
        <v>#NUM!</v>
      </c>
    </row>
    <row r="152" spans="2:6">
      <c r="B152" s="1">
        <f t="shared" si="7"/>
        <v>4.0451597135802126</v>
      </c>
      <c r="C152" s="1">
        <f t="shared" si="8"/>
        <v>193.38582677165337</v>
      </c>
      <c r="D152" s="1">
        <f t="shared" si="9"/>
        <v>-0.34388700210823231</v>
      </c>
      <c r="E152" s="1" t="e">
        <f t="shared" si="5"/>
        <v>#NUM!</v>
      </c>
      <c r="F152" s="1" t="e">
        <f t="shared" si="6"/>
        <v>#NUM!</v>
      </c>
    </row>
    <row r="153" spans="2:6">
      <c r="B153" s="1">
        <f t="shared" si="7"/>
        <v>4.0901059326199931</v>
      </c>
      <c r="C153" s="1">
        <f t="shared" si="8"/>
        <v>194.64566929133841</v>
      </c>
      <c r="D153" s="1">
        <f t="shared" si="9"/>
        <v>-2.1392257116615241</v>
      </c>
      <c r="E153" s="1" t="e">
        <f t="shared" si="5"/>
        <v>#NUM!</v>
      </c>
      <c r="F153" s="1" t="e">
        <f t="shared" si="6"/>
        <v>#NUM!</v>
      </c>
    </row>
    <row r="154" spans="2:6">
      <c r="B154" s="1">
        <f t="shared" si="7"/>
        <v>4.1350521516597736</v>
      </c>
      <c r="C154" s="1">
        <f t="shared" si="8"/>
        <v>195.90551181102347</v>
      </c>
      <c r="D154" s="1">
        <f t="shared" si="9"/>
        <v>-3.954402418005472</v>
      </c>
      <c r="E154" s="1" t="e">
        <f t="shared" si="5"/>
        <v>#NUM!</v>
      </c>
      <c r="F154" s="1" t="e">
        <f t="shared" si="6"/>
        <v>#NUM!</v>
      </c>
    </row>
    <row r="155" spans="2:6">
      <c r="B155" s="1">
        <f t="shared" si="7"/>
        <v>4.179998370699554</v>
      </c>
      <c r="C155" s="1">
        <f t="shared" si="8"/>
        <v>197.16535433070851</v>
      </c>
      <c r="D155" s="1">
        <f t="shared" si="9"/>
        <v>-5.7894171211400618</v>
      </c>
      <c r="E155" s="1" t="e">
        <f t="shared" si="5"/>
        <v>#NUM!</v>
      </c>
      <c r="F155" s="1" t="e">
        <f t="shared" si="6"/>
        <v>#NUM!</v>
      </c>
    </row>
    <row r="156" spans="2:6">
      <c r="B156" s="1">
        <f t="shared" si="7"/>
        <v>4.2249445897393345</v>
      </c>
      <c r="C156" s="1">
        <f t="shared" si="8"/>
        <v>198.42519685039355</v>
      </c>
      <c r="D156" s="1">
        <f t="shared" si="9"/>
        <v>-7.6442698210652793</v>
      </c>
      <c r="E156" s="1" t="e">
        <f t="shared" si="5"/>
        <v>#NUM!</v>
      </c>
      <c r="F156" s="1" t="e">
        <f t="shared" si="6"/>
        <v>#NUM!</v>
      </c>
    </row>
    <row r="157" spans="2:6">
      <c r="B157" s="1">
        <f t="shared" si="7"/>
        <v>4.269890808779115</v>
      </c>
      <c r="C157" s="1">
        <f t="shared" si="8"/>
        <v>199.68503937007858</v>
      </c>
      <c r="D157" s="1">
        <f t="shared" si="9"/>
        <v>-9.5189605177811529</v>
      </c>
      <c r="E157" s="1" t="e">
        <f t="shared" si="5"/>
        <v>#NUM!</v>
      </c>
      <c r="F157" s="1" t="e">
        <f t="shared" si="6"/>
        <v>#NUM!</v>
      </c>
    </row>
    <row r="158" spans="2:6">
      <c r="B158" s="1">
        <f t="shared" si="7"/>
        <v>4.3148370278188954</v>
      </c>
      <c r="C158" s="1">
        <f t="shared" si="8"/>
        <v>200.94488188976365</v>
      </c>
      <c r="D158" s="1">
        <f t="shared" si="9"/>
        <v>-11.413489211287668</v>
      </c>
      <c r="E158" s="1" t="e">
        <f t="shared" si="5"/>
        <v>#NUM!</v>
      </c>
      <c r="F158" s="1" t="e">
        <f t="shared" si="6"/>
        <v>#NUM!</v>
      </c>
    </row>
    <row r="159" spans="2:6">
      <c r="B159" s="1">
        <f t="shared" si="7"/>
        <v>4.3597832468586759</v>
      </c>
      <c r="C159" s="1">
        <f t="shared" si="8"/>
        <v>202.20472440944869</v>
      </c>
      <c r="D159" s="1">
        <f t="shared" si="9"/>
        <v>-13.32785590158484</v>
      </c>
      <c r="E159" s="1" t="e">
        <f t="shared" si="5"/>
        <v>#NUM!</v>
      </c>
      <c r="F159" s="1" t="e">
        <f t="shared" si="6"/>
        <v>#NUM!</v>
      </c>
    </row>
    <row r="160" spans="2:6">
      <c r="B160" s="1">
        <f t="shared" si="7"/>
        <v>4.4047294658984564</v>
      </c>
      <c r="C160" s="1">
        <f t="shared" si="8"/>
        <v>203.46456692913375</v>
      </c>
      <c r="D160" s="1">
        <f t="shared" si="9"/>
        <v>-15.262060588672639</v>
      </c>
      <c r="E160" s="1" t="e">
        <f t="shared" si="5"/>
        <v>#NUM!</v>
      </c>
      <c r="F160" s="1" t="e">
        <f t="shared" si="6"/>
        <v>#NUM!</v>
      </c>
    </row>
    <row r="161" spans="2:6">
      <c r="B161" s="1">
        <f t="shared" si="7"/>
        <v>4.4496756849382368</v>
      </c>
      <c r="C161" s="1">
        <f t="shared" si="8"/>
        <v>204.72440944881879</v>
      </c>
      <c r="D161" s="1">
        <f t="shared" si="9"/>
        <v>-17.216103272551095</v>
      </c>
      <c r="E161" s="1" t="e">
        <f t="shared" si="5"/>
        <v>#NUM!</v>
      </c>
      <c r="F161" s="1" t="e">
        <f t="shared" si="6"/>
        <v>#NUM!</v>
      </c>
    </row>
    <row r="162" spans="2:6">
      <c r="B162" s="1">
        <f t="shared" si="7"/>
        <v>4.4946219039780173</v>
      </c>
      <c r="C162" s="1">
        <f t="shared" si="8"/>
        <v>205.98425196850383</v>
      </c>
      <c r="D162" s="1">
        <f t="shared" si="9"/>
        <v>-19.189983953220192</v>
      </c>
      <c r="E162" s="1" t="e">
        <f t="shared" si="5"/>
        <v>#NUM!</v>
      </c>
      <c r="F162" s="1" t="e">
        <f t="shared" si="6"/>
        <v>#NUM!</v>
      </c>
    </row>
    <row r="163" spans="2:6">
      <c r="B163" s="1">
        <f t="shared" si="7"/>
        <v>4.5395681230177978</v>
      </c>
      <c r="C163" s="1">
        <f t="shared" si="8"/>
        <v>207.24409448818886</v>
      </c>
      <c r="D163" s="1">
        <f t="shared" si="9"/>
        <v>-21.183702630679932</v>
      </c>
      <c r="E163" s="1" t="e">
        <f t="shared" si="5"/>
        <v>#NUM!</v>
      </c>
      <c r="F163" s="1" t="e">
        <f t="shared" si="6"/>
        <v>#NUM!</v>
      </c>
    </row>
    <row r="164" spans="2:6">
      <c r="B164" s="1">
        <f t="shared" si="7"/>
        <v>4.5845143420575782</v>
      </c>
      <c r="C164" s="1">
        <f t="shared" si="8"/>
        <v>208.50393700787393</v>
      </c>
      <c r="D164" s="1">
        <f t="shared" si="9"/>
        <v>-23.197259304930299</v>
      </c>
      <c r="E164" s="1" t="e">
        <f t="shared" si="5"/>
        <v>#NUM!</v>
      </c>
      <c r="F164" s="1" t="e">
        <f t="shared" si="6"/>
        <v>#NUM!</v>
      </c>
    </row>
    <row r="165" spans="2:6">
      <c r="B165" s="1">
        <f t="shared" si="7"/>
        <v>4.6294605610973587</v>
      </c>
      <c r="C165" s="1">
        <f t="shared" si="8"/>
        <v>209.76377952755897</v>
      </c>
      <c r="D165" s="1">
        <f t="shared" si="9"/>
        <v>-25.230653975971336</v>
      </c>
      <c r="E165" s="1" t="e">
        <f t="shared" si="5"/>
        <v>#NUM!</v>
      </c>
      <c r="F165" s="1" t="e">
        <f t="shared" si="6"/>
        <v>#NUM!</v>
      </c>
    </row>
    <row r="166" spans="2:6">
      <c r="B166" s="1">
        <f t="shared" si="7"/>
        <v>4.6744067801371392</v>
      </c>
      <c r="C166" s="1">
        <f t="shared" si="8"/>
        <v>211.023622047244</v>
      </c>
      <c r="D166" s="1">
        <f t="shared" si="9"/>
        <v>-27.283886643803001</v>
      </c>
      <c r="E166" s="1" t="e">
        <f t="shared" si="5"/>
        <v>#NUM!</v>
      </c>
      <c r="F166" s="1" t="e">
        <f t="shared" si="6"/>
        <v>#NUM!</v>
      </c>
    </row>
    <row r="167" spans="2:6">
      <c r="B167" s="1">
        <f t="shared" si="7"/>
        <v>4.7193529991769196</v>
      </c>
      <c r="C167" s="1">
        <f t="shared" si="8"/>
        <v>212.28346456692907</v>
      </c>
      <c r="D167" s="1">
        <f t="shared" si="9"/>
        <v>-29.356957308425308</v>
      </c>
      <c r="E167" s="1" t="e">
        <f t="shared" si="5"/>
        <v>#NUM!</v>
      </c>
      <c r="F167" s="1" t="e">
        <f t="shared" si="6"/>
        <v>#NUM!</v>
      </c>
    </row>
    <row r="168" spans="2:6">
      <c r="B168" s="1">
        <f t="shared" si="7"/>
        <v>4.7642992182167001</v>
      </c>
      <c r="C168" s="1">
        <f t="shared" si="8"/>
        <v>213.54330708661411</v>
      </c>
      <c r="D168" s="1">
        <f t="shared" si="9"/>
        <v>-31.449865969838271</v>
      </c>
      <c r="E168" s="1" t="e">
        <f t="shared" si="5"/>
        <v>#NUM!</v>
      </c>
      <c r="F168" s="1" t="e">
        <f t="shared" si="6"/>
        <v>#NUM!</v>
      </c>
    </row>
    <row r="169" spans="2:6">
      <c r="B169" s="1">
        <f t="shared" si="7"/>
        <v>4.8092454372564806</v>
      </c>
      <c r="C169" s="1">
        <f t="shared" si="8"/>
        <v>214.80314960629914</v>
      </c>
      <c r="D169" s="1">
        <f t="shared" si="9"/>
        <v>-33.56261262804189</v>
      </c>
      <c r="E169" s="1" t="e">
        <f t="shared" si="5"/>
        <v>#NUM!</v>
      </c>
      <c r="F169" s="1" t="e">
        <f t="shared" si="6"/>
        <v>#NUM!</v>
      </c>
    </row>
    <row r="170" spans="2:6">
      <c r="B170" s="1">
        <f t="shared" si="7"/>
        <v>4.854191656296261</v>
      </c>
      <c r="C170" s="1">
        <f t="shared" si="8"/>
        <v>216.06299212598421</v>
      </c>
      <c r="D170" s="1">
        <f t="shared" si="9"/>
        <v>-35.695197283036123</v>
      </c>
      <c r="E170" s="1" t="e">
        <f t="shared" si="5"/>
        <v>#NUM!</v>
      </c>
      <c r="F170" s="1" t="e">
        <f t="shared" si="6"/>
        <v>#NUM!</v>
      </c>
    </row>
    <row r="171" spans="2:6">
      <c r="B171" s="1">
        <f t="shared" si="7"/>
        <v>4.8991378753360415</v>
      </c>
      <c r="C171" s="1">
        <f t="shared" si="8"/>
        <v>217.32283464566925</v>
      </c>
      <c r="D171" s="1">
        <f t="shared" si="9"/>
        <v>-37.847619934821026</v>
      </c>
      <c r="E171" s="1" t="e">
        <f t="shared" si="5"/>
        <v>#NUM!</v>
      </c>
      <c r="F171" s="1" t="e">
        <f t="shared" si="6"/>
        <v>#NUM!</v>
      </c>
    </row>
    <row r="172" spans="2:6">
      <c r="B172" s="1">
        <f t="shared" si="7"/>
        <v>4.944084094375822</v>
      </c>
      <c r="C172" s="1">
        <f t="shared" si="8"/>
        <v>218.58267716535428</v>
      </c>
      <c r="D172" s="1">
        <f t="shared" si="9"/>
        <v>-40.019880583396571</v>
      </c>
      <c r="E172" s="1" t="e">
        <f t="shared" si="5"/>
        <v>#NUM!</v>
      </c>
      <c r="F172" s="1" t="e">
        <f t="shared" si="6"/>
        <v>#NUM!</v>
      </c>
    </row>
    <row r="173" spans="2:6">
      <c r="B173" s="1">
        <f t="shared" si="7"/>
        <v>4.9890303134156024</v>
      </c>
      <c r="C173" s="1">
        <f t="shared" si="8"/>
        <v>219.84251968503935</v>
      </c>
      <c r="D173" s="1">
        <f t="shared" si="9"/>
        <v>-42.211979228762743</v>
      </c>
      <c r="E173" s="1" t="e">
        <f t="shared" si="5"/>
        <v>#NUM!</v>
      </c>
      <c r="F173" s="1" t="e">
        <f t="shared" si="6"/>
        <v>#NUM!</v>
      </c>
    </row>
    <row r="174" spans="2:6">
      <c r="B174" s="1">
        <f t="shared" si="7"/>
        <v>5.0339765324553829</v>
      </c>
      <c r="C174" s="1">
        <f t="shared" si="8"/>
        <v>221.10236220472439</v>
      </c>
      <c r="D174" s="1">
        <f t="shared" si="9"/>
        <v>-44.423915870919558</v>
      </c>
      <c r="E174" s="1" t="e">
        <f t="shared" si="5"/>
        <v>#NUM!</v>
      </c>
      <c r="F174" s="1" t="e">
        <f t="shared" si="6"/>
        <v>#NUM!</v>
      </c>
    </row>
    <row r="175" spans="2:6">
      <c r="B175" s="1">
        <f t="shared" si="7"/>
        <v>5.0789227514951634</v>
      </c>
      <c r="C175" s="1">
        <f t="shared" si="8"/>
        <v>222.36220472440942</v>
      </c>
      <c r="D175" s="1">
        <f t="shared" si="9"/>
        <v>-46.655690509867043</v>
      </c>
      <c r="E175" s="1" t="e">
        <f t="shared" si="5"/>
        <v>#NUM!</v>
      </c>
      <c r="F175" s="1" t="e">
        <f t="shared" si="6"/>
        <v>#NUM!</v>
      </c>
    </row>
    <row r="176" spans="2:6">
      <c r="B176" s="1">
        <f t="shared" si="7"/>
        <v>5.1238689705349438</v>
      </c>
      <c r="C176" s="1">
        <f t="shared" si="8"/>
        <v>223.62204724409449</v>
      </c>
      <c r="D176" s="1">
        <f t="shared" si="9"/>
        <v>-48.907303145605169</v>
      </c>
      <c r="E176" s="1" t="e">
        <f t="shared" si="5"/>
        <v>#NUM!</v>
      </c>
      <c r="F176" s="1" t="e">
        <f t="shared" si="6"/>
        <v>#NUM!</v>
      </c>
    </row>
    <row r="177" spans="2:6">
      <c r="B177" s="1">
        <f t="shared" si="7"/>
        <v>5.1688151895747243</v>
      </c>
      <c r="C177" s="1">
        <f t="shared" si="8"/>
        <v>224.88188976377953</v>
      </c>
      <c r="D177" s="1">
        <f t="shared" si="9"/>
        <v>-51.17875377813391</v>
      </c>
      <c r="E177" s="1" t="e">
        <f t="shared" si="5"/>
        <v>#NUM!</v>
      </c>
      <c r="F177" s="1" t="e">
        <f t="shared" si="6"/>
        <v>#NUM!</v>
      </c>
    </row>
    <row r="178" spans="2:6">
      <c r="B178" s="1">
        <f t="shared" si="7"/>
        <v>5.2137614086145048</v>
      </c>
      <c r="C178" s="1">
        <f t="shared" si="8"/>
        <v>226.14173228346456</v>
      </c>
      <c r="D178" s="1">
        <f t="shared" si="9"/>
        <v>-53.47004240745332</v>
      </c>
      <c r="E178" s="1" t="e">
        <f t="shared" si="5"/>
        <v>#NUM!</v>
      </c>
      <c r="F178" s="1" t="e">
        <f t="shared" si="6"/>
        <v>#NUM!</v>
      </c>
    </row>
    <row r="179" spans="2:6">
      <c r="B179" s="1">
        <f t="shared" si="7"/>
        <v>5.2587076276542852</v>
      </c>
      <c r="C179" s="1">
        <f t="shared" si="8"/>
        <v>227.40157480314963</v>
      </c>
      <c r="D179" s="1">
        <f t="shared" si="9"/>
        <v>-55.781169033563373</v>
      </c>
      <c r="E179" s="1" t="e">
        <f t="shared" si="5"/>
        <v>#NUM!</v>
      </c>
      <c r="F179" s="1" t="e">
        <f t="shared" si="6"/>
        <v>#NUM!</v>
      </c>
    </row>
    <row r="180" spans="2:6">
      <c r="B180" s="1">
        <f t="shared" si="7"/>
        <v>5.3036538466940657</v>
      </c>
      <c r="C180" s="1">
        <f t="shared" si="8"/>
        <v>228.66141732283467</v>
      </c>
      <c r="D180" s="1">
        <f t="shared" si="9"/>
        <v>-58.112133656464067</v>
      </c>
      <c r="E180" s="1" t="e">
        <f t="shared" si="5"/>
        <v>#NUM!</v>
      </c>
      <c r="F180" s="1" t="e">
        <f t="shared" si="6"/>
        <v>#NUM!</v>
      </c>
    </row>
    <row r="181" spans="2:6">
      <c r="B181" s="1">
        <f t="shared" si="7"/>
        <v>5.3486000657338462</v>
      </c>
      <c r="C181" s="1">
        <f t="shared" si="8"/>
        <v>229.9212598425197</v>
      </c>
      <c r="D181" s="1">
        <f t="shared" si="9"/>
        <v>-60.462936276155403</v>
      </c>
      <c r="E181" s="1" t="e">
        <f t="shared" si="5"/>
        <v>#NUM!</v>
      </c>
      <c r="F181" s="1" t="e">
        <f t="shared" si="6"/>
        <v>#NUM!</v>
      </c>
    </row>
    <row r="182" spans="2:6">
      <c r="B182" s="1">
        <f t="shared" si="7"/>
        <v>5.3935462847736266</v>
      </c>
      <c r="C182" s="1">
        <f t="shared" si="8"/>
        <v>231.18110236220477</v>
      </c>
      <c r="D182" s="1">
        <f t="shared" si="9"/>
        <v>-62.833576892637382</v>
      </c>
      <c r="E182" s="1" t="e">
        <f t="shared" si="5"/>
        <v>#NUM!</v>
      </c>
      <c r="F182" s="1" t="e">
        <f t="shared" si="6"/>
        <v>#NUM!</v>
      </c>
    </row>
    <row r="183" spans="2:6">
      <c r="B183" s="1">
        <f t="shared" si="7"/>
        <v>5.4384925038134071</v>
      </c>
      <c r="C183" s="1">
        <f t="shared" si="8"/>
        <v>232.44094488188981</v>
      </c>
      <c r="D183" s="1">
        <f t="shared" si="9"/>
        <v>-65.224055505910002</v>
      </c>
      <c r="E183" s="1" t="e">
        <f t="shared" si="5"/>
        <v>#NUM!</v>
      </c>
      <c r="F183" s="1" t="e">
        <f t="shared" si="6"/>
        <v>#NUM!</v>
      </c>
    </row>
    <row r="184" spans="2:6">
      <c r="B184" s="1">
        <f t="shared" si="7"/>
        <v>5.4834387228531876</v>
      </c>
      <c r="C184" s="1">
        <f t="shared" si="8"/>
        <v>233.70078740157484</v>
      </c>
      <c r="D184" s="1">
        <f t="shared" si="9"/>
        <v>-67.634372115973264</v>
      </c>
      <c r="E184" s="1" t="e">
        <f t="shared" si="5"/>
        <v>#NUM!</v>
      </c>
      <c r="F184" s="1" t="e">
        <f t="shared" si="6"/>
        <v>#NUM!</v>
      </c>
    </row>
    <row r="185" spans="2:6">
      <c r="B185" s="1">
        <f t="shared" si="7"/>
        <v>5.528384941892968</v>
      </c>
      <c r="C185" s="1">
        <f t="shared" si="8"/>
        <v>234.96062992125991</v>
      </c>
      <c r="D185" s="1">
        <f t="shared" si="9"/>
        <v>-70.064526722827168</v>
      </c>
      <c r="E185" s="1" t="e">
        <f t="shared" si="5"/>
        <v>#NUM!</v>
      </c>
      <c r="F185" s="1" t="e">
        <f t="shared" si="6"/>
        <v>#NUM!</v>
      </c>
    </row>
    <row r="186" spans="2:6">
      <c r="B186" s="1">
        <f t="shared" si="7"/>
        <v>5.5733311609327485</v>
      </c>
      <c r="C186" s="1">
        <f t="shared" si="8"/>
        <v>236.22047244094495</v>
      </c>
      <c r="D186" s="1">
        <f t="shared" si="9"/>
        <v>-72.514519326471742</v>
      </c>
      <c r="E186" s="1" t="e">
        <f t="shared" si="5"/>
        <v>#NUM!</v>
      </c>
      <c r="F186" s="1" t="e">
        <f t="shared" si="6"/>
        <v>#NUM!</v>
      </c>
    </row>
    <row r="187" spans="2:6">
      <c r="B187" s="1">
        <f t="shared" si="7"/>
        <v>5.618277379972529</v>
      </c>
      <c r="C187" s="1">
        <f t="shared" si="8"/>
        <v>237.48031496062998</v>
      </c>
      <c r="D187" s="1">
        <f t="shared" si="9"/>
        <v>-74.98434992690693</v>
      </c>
      <c r="E187" s="1" t="e">
        <f t="shared" si="5"/>
        <v>#NUM!</v>
      </c>
      <c r="F187" s="1" t="e">
        <f t="shared" si="6"/>
        <v>#NUM!</v>
      </c>
    </row>
    <row r="188" spans="2:6">
      <c r="B188" s="1">
        <f t="shared" si="7"/>
        <v>5.6632235990123094</v>
      </c>
      <c r="C188" s="1">
        <f t="shared" si="8"/>
        <v>238.74015748031505</v>
      </c>
      <c r="D188" s="1">
        <f t="shared" si="9"/>
        <v>-77.474018524132788</v>
      </c>
      <c r="E188" s="1" t="e">
        <f t="shared" si="5"/>
        <v>#NUM!</v>
      </c>
      <c r="F188" s="1" t="e">
        <f t="shared" si="6"/>
        <v>#NUM!</v>
      </c>
    </row>
  </sheetData>
  <phoneticPr fontId="1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Karlsson</dc:creator>
  <cp:lastModifiedBy>Hans Albinsson</cp:lastModifiedBy>
  <cp:lastPrinted>2017-09-04T09:32:14Z</cp:lastPrinted>
  <dcterms:created xsi:type="dcterms:W3CDTF">2016-09-04T19:18:12Z</dcterms:created>
  <dcterms:modified xsi:type="dcterms:W3CDTF">2017-09-04T09:40:43Z</dcterms:modified>
</cp:coreProperties>
</file>